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540" windowWidth="9720" windowHeight="1068" activeTab="0"/>
  </bookViews>
  <sheets>
    <sheet name="по видам налогов (2)" sheetId="1" r:id="rId1"/>
  </sheets>
  <definedNames>
    <definedName name="_xlnm.Print_Titles" localSheetId="0">'по видам налогов (2)'!$A:$A</definedName>
    <definedName name="_xlnm.Print_Area" localSheetId="0">'по видам налогов (2)'!$A$1:$C$42</definedName>
  </definedNames>
  <calcPr fullCalcOnLoad="1" refMode="R1C1"/>
</workbook>
</file>

<file path=xl/sharedStrings.xml><?xml version="1.0" encoding="utf-8"?>
<sst xmlns="http://schemas.openxmlformats.org/spreadsheetml/2006/main" count="138" uniqueCount="61">
  <si>
    <t>Всего по бюджету района</t>
  </si>
  <si>
    <t>Районный бюджет</t>
  </si>
  <si>
    <t>%</t>
  </si>
  <si>
    <t>Название поселения</t>
  </si>
  <si>
    <t>Азовское</t>
  </si>
  <si>
    <t>Вольновское</t>
  </si>
  <si>
    <t>Ермаковское</t>
  </si>
  <si>
    <t>Завет-Ленинское</t>
  </si>
  <si>
    <t>Заречненское</t>
  </si>
  <si>
    <t>Изумрудновское</t>
  </si>
  <si>
    <t>Кондратьевское</t>
  </si>
  <si>
    <t>Крымковское</t>
  </si>
  <si>
    <t>Лобановское</t>
  </si>
  <si>
    <t>Луганское</t>
  </si>
  <si>
    <t>Майское</t>
  </si>
  <si>
    <t>Масловское</t>
  </si>
  <si>
    <t>Медведевское</t>
  </si>
  <si>
    <t>Мирновское</t>
  </si>
  <si>
    <t>Новокрымское</t>
  </si>
  <si>
    <t>Пахаревское</t>
  </si>
  <si>
    <t>Победненское</t>
  </si>
  <si>
    <t>Просторненское</t>
  </si>
  <si>
    <t>Роскошненское</t>
  </si>
  <si>
    <t>Рощинское</t>
  </si>
  <si>
    <t>Светловское</t>
  </si>
  <si>
    <t>Стальненское</t>
  </si>
  <si>
    <t>Табачненское</t>
  </si>
  <si>
    <t>Целинное</t>
  </si>
  <si>
    <t>Чайкинское</t>
  </si>
  <si>
    <t xml:space="preserve">Ярковское </t>
  </si>
  <si>
    <t>Яркополенское</t>
  </si>
  <si>
    <t>Яснополянское</t>
  </si>
  <si>
    <t>Итого по бюджетам поселений</t>
  </si>
  <si>
    <t>План</t>
  </si>
  <si>
    <t>Факт</t>
  </si>
  <si>
    <t>Налог на доходы физических лиц</t>
  </si>
  <si>
    <t>Акцизы</t>
  </si>
  <si>
    <t xml:space="preserve">% </t>
  </si>
  <si>
    <t>% к году</t>
  </si>
  <si>
    <t>План 2018</t>
  </si>
  <si>
    <t>План на 2018</t>
  </si>
  <si>
    <t xml:space="preserve"> Исполнение бюджета района по доходам за январь-март 2018 года    (руб.)</t>
  </si>
  <si>
    <t>План на январь-март 2018</t>
  </si>
  <si>
    <t>Факт за январь-март 2018</t>
  </si>
  <si>
    <t>План январь-март</t>
  </si>
  <si>
    <t>Факт на 01.04.2018</t>
  </si>
  <si>
    <t xml:space="preserve">Единый налог на вмененный доход </t>
  </si>
  <si>
    <t>Единый сельскохозяйственный налог</t>
  </si>
  <si>
    <t xml:space="preserve">Патенты </t>
  </si>
  <si>
    <t>Земельный налог</t>
  </si>
  <si>
    <t>Госпошлина</t>
  </si>
  <si>
    <t xml:space="preserve">Доходы получаемые в виде арендной платы за землю </t>
  </si>
  <si>
    <t>Доходы от перечисления части прибыли муниципальными унитарными предприятиями</t>
  </si>
  <si>
    <t xml:space="preserve">Доходы от сдачи в аренду имущества, составляющего казну сельских поселений (за исключением земельных участков) </t>
  </si>
  <si>
    <t xml:space="preserve">Доходы от сдачи в аренду имущества </t>
  </si>
  <si>
    <t>Плата за негативное воздействие на окружающую среду</t>
  </si>
  <si>
    <t>Доходы от компенсации затрат государства</t>
  </si>
  <si>
    <t>Доходы от продажи имущества</t>
  </si>
  <si>
    <t xml:space="preserve">Штрафы </t>
  </si>
  <si>
    <t>Невыясненные поступления</t>
  </si>
  <si>
    <t xml:space="preserve">Прочие неналоговые доходы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</si>
</sst>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0.000000"/>
    <numFmt numFmtId="199" formatCode="0.00000"/>
    <numFmt numFmtId="200" formatCode="0.0000"/>
    <numFmt numFmtId="201" formatCode="0.000"/>
    <numFmt numFmtId="202" formatCode="0.00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0"/>
  </numFmts>
  <fonts count="53">
    <font>
      <sz val="10"/>
      <name val="Arial"/>
      <family val="0"/>
    </font>
    <font>
      <b/>
      <sz val="12"/>
      <name val="Arial"/>
      <family val="2"/>
    </font>
    <font>
      <b/>
      <sz val="16"/>
      <name val="Arial Cyr"/>
      <family val="0"/>
    </font>
    <font>
      <sz val="14"/>
      <name val="Arial"/>
      <family val="2"/>
    </font>
    <font>
      <b/>
      <sz val="10"/>
      <name val="Times New Roman Cyr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8"/>
      <name val="Times New Roman Cyr"/>
      <family val="1"/>
    </font>
    <font>
      <sz val="9"/>
      <name val="Arial"/>
      <family val="2"/>
    </font>
    <font>
      <sz val="12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Times New Roman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10" xfId="33" applyFont="1" applyBorder="1" applyAlignment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33" applyFont="1" applyBorder="1" applyAlignment="1">
      <alignment vertical="center"/>
      <protection/>
    </xf>
    <xf numFmtId="0" fontId="4" fillId="0" borderId="10" xfId="33" applyFont="1" applyBorder="1" applyAlignment="1">
      <alignment vertical="center" wrapText="1"/>
      <protection/>
    </xf>
    <xf numFmtId="0" fontId="1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52" fillId="0" borderId="10" xfId="33" applyFont="1" applyBorder="1" applyAlignment="1">
      <alignment vertical="center"/>
      <protection/>
    </xf>
    <xf numFmtId="4" fontId="9" fillId="0" borderId="1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7" fillId="33" borderId="10" xfId="33" applyFont="1" applyFill="1" applyBorder="1" applyAlignment="1">
      <alignment vertical="center"/>
      <protection/>
    </xf>
    <xf numFmtId="4" fontId="9" fillId="33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33" borderId="13" xfId="0" applyNumberFormat="1" applyFont="1" applyFill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196" fontId="9" fillId="0" borderId="10" xfId="0" applyNumberFormat="1" applyFont="1" applyBorder="1" applyAlignment="1">
      <alignment horizontal="center" vertical="center"/>
    </xf>
    <xf numFmtId="196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/>
    </xf>
    <xf numFmtId="4" fontId="13" fillId="33" borderId="12" xfId="0" applyNumberFormat="1" applyFont="1" applyFill="1" applyBorder="1" applyAlignment="1">
      <alignment horizontal="center" vertical="center"/>
    </xf>
    <xf numFmtId="4" fontId="13" fillId="33" borderId="13" xfId="0" applyNumberFormat="1" applyFont="1" applyFill="1" applyBorder="1" applyAlignment="1">
      <alignment horizontal="center" vertical="center"/>
    </xf>
    <xf numFmtId="196" fontId="13" fillId="0" borderId="10" xfId="0" applyNumberFormat="1" applyFont="1" applyBorder="1" applyAlignment="1">
      <alignment horizontal="center" vertical="center"/>
    </xf>
    <xf numFmtId="196" fontId="13" fillId="0" borderId="15" xfId="0" applyNumberFormat="1" applyFont="1" applyBorder="1" applyAlignment="1">
      <alignment horizontal="center" vertical="center"/>
    </xf>
    <xf numFmtId="4" fontId="13" fillId="0" borderId="16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/>
    </xf>
    <xf numFmtId="4" fontId="11" fillId="0" borderId="10" xfId="33" applyNumberFormat="1" applyFont="1" applyBorder="1" applyAlignment="1">
      <alignment horizontal="center" vertical="center"/>
      <protection/>
    </xf>
    <xf numFmtId="4" fontId="10" fillId="33" borderId="10" xfId="33" applyNumberFormat="1" applyFont="1" applyFill="1" applyBorder="1" applyAlignment="1">
      <alignment horizontal="center" vertical="center"/>
      <protection/>
    </xf>
    <xf numFmtId="0" fontId="8" fillId="0" borderId="18" xfId="0" applyFont="1" applyBorder="1" applyAlignment="1">
      <alignment horizontal="center" vertical="center" wrapText="1"/>
    </xf>
    <xf numFmtId="4" fontId="10" fillId="0" borderId="10" xfId="33" applyNumberFormat="1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40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Q39" sqref="BQ39"/>
    </sheetView>
  </sheetViews>
  <sheetFormatPr defaultColWidth="9.140625" defaultRowHeight="12.75"/>
  <cols>
    <col min="1" max="1" width="16.28125" style="0" customWidth="1"/>
    <col min="2" max="2" width="17.421875" style="0" customWidth="1"/>
    <col min="3" max="3" width="17.140625" style="0" customWidth="1"/>
    <col min="4" max="4" width="17.28125" style="0" customWidth="1"/>
    <col min="5" max="5" width="11.28125" style="0" bestFit="1" customWidth="1"/>
    <col min="6" max="6" width="8.421875" style="0" customWidth="1"/>
    <col min="7" max="7" width="15.7109375" style="0" bestFit="1" customWidth="1"/>
    <col min="8" max="8" width="16.140625" style="0" customWidth="1"/>
    <col min="9" max="9" width="15.421875" style="0" customWidth="1"/>
    <col min="10" max="10" width="10.28125" style="0" customWidth="1"/>
    <col min="11" max="11" width="7.140625" style="0" customWidth="1"/>
    <col min="12" max="12" width="14.7109375" style="0" bestFit="1" customWidth="1"/>
    <col min="13" max="13" width="13.7109375" style="0" customWidth="1"/>
    <col min="14" max="14" width="15.8515625" style="0" customWidth="1"/>
    <col min="15" max="16" width="9.00390625" style="0" customWidth="1"/>
    <col min="17" max="17" width="14.8515625" style="0" customWidth="1"/>
    <col min="18" max="18" width="16.140625" style="0" customWidth="1"/>
    <col min="19" max="19" width="15.7109375" style="0" customWidth="1"/>
    <col min="20" max="20" width="9.28125" style="0" customWidth="1"/>
    <col min="21" max="21" width="9.8515625" style="0" customWidth="1"/>
    <col min="22" max="22" width="14.8515625" style="0" customWidth="1"/>
    <col min="23" max="23" width="15.00390625" style="0" customWidth="1"/>
    <col min="24" max="24" width="14.140625" style="0" customWidth="1"/>
    <col min="25" max="25" width="9.28125" style="0" customWidth="1"/>
    <col min="26" max="26" width="11.140625" style="0" customWidth="1"/>
    <col min="27" max="27" width="15.421875" style="0" customWidth="1"/>
    <col min="28" max="28" width="15.28125" style="0" customWidth="1"/>
    <col min="29" max="29" width="13.8515625" style="0" customWidth="1"/>
    <col min="30" max="30" width="9.00390625" style="0" customWidth="1"/>
    <col min="31" max="31" width="9.8515625" style="0" customWidth="1"/>
    <col min="32" max="32" width="13.8515625" style="0" customWidth="1"/>
    <col min="33" max="33" width="12.57421875" style="0" customWidth="1"/>
    <col min="34" max="34" width="14.28125" style="0" customWidth="1"/>
    <col min="35" max="35" width="12.28125" style="0" customWidth="1"/>
    <col min="36" max="36" width="10.7109375" style="0" customWidth="1"/>
    <col min="37" max="37" width="13.00390625" style="0" customWidth="1"/>
    <col min="38" max="38" width="12.421875" style="0" customWidth="1"/>
    <col min="39" max="39" width="13.8515625" style="0" customWidth="1"/>
    <col min="40" max="40" width="9.28125" style="0" customWidth="1"/>
    <col min="41" max="41" width="9.57421875" style="0" customWidth="1"/>
    <col min="42" max="42" width="15.7109375" style="0" customWidth="1"/>
    <col min="43" max="43" width="15.28125" style="0" customWidth="1"/>
    <col min="44" max="44" width="16.28125" style="0" customWidth="1"/>
    <col min="45" max="45" width="12.140625" style="0" customWidth="1"/>
    <col min="46" max="46" width="12.421875" style="0" customWidth="1"/>
    <col min="47" max="47" width="16.140625" style="0" customWidth="1"/>
    <col min="48" max="48" width="14.140625" style="0" customWidth="1"/>
    <col min="49" max="49" width="14.7109375" style="0" customWidth="1"/>
    <col min="50" max="50" width="11.7109375" style="0" bestFit="1" customWidth="1"/>
    <col min="51" max="51" width="10.140625" style="0" customWidth="1"/>
    <col min="52" max="52" width="11.421875" style="0" customWidth="1"/>
    <col min="53" max="53" width="14.28125" style="0" customWidth="1"/>
    <col min="54" max="54" width="11.8515625" style="0" customWidth="1"/>
    <col min="55" max="55" width="9.28125" style="0" customWidth="1"/>
    <col min="56" max="56" width="10.140625" style="0" customWidth="1"/>
    <col min="57" max="57" width="15.140625" style="0" customWidth="1"/>
    <col min="58" max="58" width="13.57421875" style="0" customWidth="1"/>
    <col min="59" max="59" width="12.7109375" style="0" customWidth="1"/>
    <col min="60" max="60" width="10.00390625" style="0" customWidth="1"/>
    <col min="61" max="61" width="12.00390625" style="0" customWidth="1"/>
    <col min="62" max="62" width="17.28125" style="0" customWidth="1"/>
    <col min="63" max="63" width="15.8515625" style="0" customWidth="1"/>
    <col min="64" max="64" width="13.28125" style="0" customWidth="1"/>
    <col min="65" max="65" width="8.7109375" style="0" customWidth="1"/>
    <col min="66" max="66" width="10.140625" style="0" customWidth="1"/>
    <col min="67" max="67" width="15.421875" style="0" customWidth="1"/>
    <col min="68" max="68" width="13.7109375" style="0" customWidth="1"/>
    <col min="69" max="69" width="14.7109375" style="0" customWidth="1"/>
    <col min="70" max="70" width="9.140625" style="0" customWidth="1"/>
    <col min="71" max="72" width="13.00390625" style="0" customWidth="1"/>
    <col min="73" max="73" width="12.8515625" style="0" customWidth="1"/>
    <col min="74" max="74" width="14.140625" style="0" customWidth="1"/>
    <col min="75" max="75" width="11.140625" style="0" customWidth="1"/>
    <col min="76" max="76" width="11.57421875" style="0" customWidth="1"/>
    <col min="77" max="77" width="14.421875" style="0" customWidth="1"/>
    <col min="78" max="78" width="15.7109375" style="0" customWidth="1"/>
    <col min="79" max="79" width="14.140625" style="0" customWidth="1"/>
    <col min="80" max="80" width="9.28125" style="0" customWidth="1"/>
    <col min="81" max="81" width="9.00390625" style="0" customWidth="1"/>
    <col min="82" max="82" width="10.28125" style="0" customWidth="1"/>
    <col min="83" max="83" width="13.57421875" style="0" customWidth="1"/>
    <col min="84" max="84" width="7.8515625" style="0" customWidth="1"/>
    <col min="85" max="85" width="13.8515625" style="0" customWidth="1"/>
    <col min="86" max="86" width="14.8515625" style="0" customWidth="1"/>
    <col min="87" max="87" width="13.8515625" style="0" customWidth="1"/>
    <col min="88" max="88" width="10.28125" style="0" customWidth="1"/>
    <col min="89" max="89" width="10.7109375" style="0" customWidth="1"/>
  </cols>
  <sheetData>
    <row r="1" spans="1:3" ht="62.25" customHeight="1">
      <c r="A1" s="75" t="s">
        <v>41</v>
      </c>
      <c r="B1" s="75"/>
      <c r="C1" s="75"/>
    </row>
    <row r="2" ht="14.25" customHeight="1"/>
    <row r="3" spans="1:89" ht="54.75" customHeight="1">
      <c r="A3" s="76" t="s">
        <v>3</v>
      </c>
      <c r="B3" s="77" t="s">
        <v>39</v>
      </c>
      <c r="C3" s="76" t="s">
        <v>42</v>
      </c>
      <c r="D3" s="82" t="s">
        <v>43</v>
      </c>
      <c r="E3" s="77" t="s">
        <v>37</v>
      </c>
      <c r="F3" s="82" t="s">
        <v>38</v>
      </c>
      <c r="G3" s="58" t="s">
        <v>35</v>
      </c>
      <c r="H3" s="44"/>
      <c r="I3" s="44"/>
      <c r="J3" s="44"/>
      <c r="K3" s="59"/>
      <c r="L3" s="44" t="s">
        <v>36</v>
      </c>
      <c r="M3" s="44"/>
      <c r="N3" s="44"/>
      <c r="O3" s="44"/>
      <c r="P3" s="45"/>
      <c r="Q3" s="43" t="s">
        <v>46</v>
      </c>
      <c r="R3" s="44"/>
      <c r="S3" s="44"/>
      <c r="T3" s="44"/>
      <c r="U3" s="45"/>
      <c r="V3" s="73" t="s">
        <v>47</v>
      </c>
      <c r="W3" s="73"/>
      <c r="X3" s="73"/>
      <c r="Y3" s="73"/>
      <c r="Z3" s="74"/>
      <c r="AA3" s="58" t="s">
        <v>48</v>
      </c>
      <c r="AB3" s="44"/>
      <c r="AC3" s="44"/>
      <c r="AD3" s="44"/>
      <c r="AE3" s="45"/>
      <c r="AF3" s="43" t="s">
        <v>49</v>
      </c>
      <c r="AG3" s="44"/>
      <c r="AH3" s="44"/>
      <c r="AI3" s="44"/>
      <c r="AJ3" s="44"/>
      <c r="AK3" s="58" t="s">
        <v>50</v>
      </c>
      <c r="AL3" s="44"/>
      <c r="AM3" s="44"/>
      <c r="AN3" s="44"/>
      <c r="AO3" s="59"/>
      <c r="AP3" s="58" t="s">
        <v>51</v>
      </c>
      <c r="AQ3" s="44"/>
      <c r="AR3" s="44"/>
      <c r="AS3" s="44"/>
      <c r="AT3" s="44"/>
      <c r="AU3" s="58" t="s">
        <v>54</v>
      </c>
      <c r="AV3" s="44"/>
      <c r="AW3" s="44"/>
      <c r="AX3" s="44"/>
      <c r="AY3" s="59"/>
      <c r="AZ3" s="85" t="s">
        <v>53</v>
      </c>
      <c r="BA3" s="86"/>
      <c r="BB3" s="86"/>
      <c r="BC3" s="86"/>
      <c r="BD3" s="87"/>
      <c r="BE3" s="58" t="s">
        <v>52</v>
      </c>
      <c r="BF3" s="44"/>
      <c r="BG3" s="44"/>
      <c r="BH3" s="44"/>
      <c r="BI3" s="44"/>
      <c r="BJ3" s="58" t="s">
        <v>55</v>
      </c>
      <c r="BK3" s="44"/>
      <c r="BL3" s="44"/>
      <c r="BM3" s="44"/>
      <c r="BN3" s="59"/>
      <c r="BO3" s="58" t="s">
        <v>56</v>
      </c>
      <c r="BP3" s="44"/>
      <c r="BQ3" s="44"/>
      <c r="BR3" s="44"/>
      <c r="BS3" s="59"/>
      <c r="BT3" s="58" t="s">
        <v>57</v>
      </c>
      <c r="BU3" s="65"/>
      <c r="BV3" s="65"/>
      <c r="BW3" s="65"/>
      <c r="BX3" s="66"/>
      <c r="BY3" s="58" t="s">
        <v>58</v>
      </c>
      <c r="BZ3" s="44"/>
      <c r="CA3" s="44"/>
      <c r="CB3" s="44"/>
      <c r="CC3" s="59"/>
      <c r="CD3" s="44" t="s">
        <v>59</v>
      </c>
      <c r="CE3" s="44"/>
      <c r="CF3" s="44"/>
      <c r="CG3" s="70" t="s">
        <v>60</v>
      </c>
      <c r="CH3" s="71"/>
      <c r="CI3" s="71"/>
      <c r="CJ3" s="71"/>
      <c r="CK3" s="72"/>
    </row>
    <row r="4" spans="1:89" ht="12" customHeight="1">
      <c r="A4" s="76"/>
      <c r="B4" s="78"/>
      <c r="C4" s="80"/>
      <c r="D4" s="83"/>
      <c r="E4" s="78"/>
      <c r="F4" s="83"/>
      <c r="G4" s="60" t="s">
        <v>40</v>
      </c>
      <c r="H4" s="54" t="s">
        <v>44</v>
      </c>
      <c r="I4" s="56" t="s">
        <v>45</v>
      </c>
      <c r="J4" s="46" t="s">
        <v>2</v>
      </c>
      <c r="K4" s="48" t="s">
        <v>38</v>
      </c>
      <c r="L4" s="60" t="s">
        <v>40</v>
      </c>
      <c r="M4" s="54" t="s">
        <v>44</v>
      </c>
      <c r="N4" s="56" t="s">
        <v>45</v>
      </c>
      <c r="O4" s="43" t="s">
        <v>2</v>
      </c>
      <c r="P4" s="48" t="s">
        <v>38</v>
      </c>
      <c r="Q4" s="60" t="s">
        <v>40</v>
      </c>
      <c r="R4" s="54" t="s">
        <v>44</v>
      </c>
      <c r="S4" s="56" t="s">
        <v>45</v>
      </c>
      <c r="T4" s="43" t="s">
        <v>2</v>
      </c>
      <c r="U4" s="48" t="s">
        <v>38</v>
      </c>
      <c r="V4" s="60" t="s">
        <v>40</v>
      </c>
      <c r="W4" s="54" t="s">
        <v>44</v>
      </c>
      <c r="X4" s="56" t="s">
        <v>45</v>
      </c>
      <c r="Y4" s="43" t="s">
        <v>2</v>
      </c>
      <c r="Z4" s="48" t="s">
        <v>38</v>
      </c>
      <c r="AA4" s="60" t="s">
        <v>40</v>
      </c>
      <c r="AB4" s="54" t="s">
        <v>44</v>
      </c>
      <c r="AC4" s="56" t="s">
        <v>45</v>
      </c>
      <c r="AD4" s="43" t="s">
        <v>2</v>
      </c>
      <c r="AE4" s="48" t="s">
        <v>38</v>
      </c>
      <c r="AF4" s="60" t="s">
        <v>40</v>
      </c>
      <c r="AG4" s="54" t="s">
        <v>44</v>
      </c>
      <c r="AH4" s="56" t="s">
        <v>45</v>
      </c>
      <c r="AI4" s="43" t="s">
        <v>2</v>
      </c>
      <c r="AJ4" s="48" t="s">
        <v>38</v>
      </c>
      <c r="AK4" s="60" t="s">
        <v>40</v>
      </c>
      <c r="AL4" s="54" t="s">
        <v>44</v>
      </c>
      <c r="AM4" s="56" t="s">
        <v>45</v>
      </c>
      <c r="AN4" s="43" t="s">
        <v>2</v>
      </c>
      <c r="AO4" s="48" t="s">
        <v>38</v>
      </c>
      <c r="AP4" s="60" t="s">
        <v>40</v>
      </c>
      <c r="AQ4" s="54" t="s">
        <v>44</v>
      </c>
      <c r="AR4" s="56" t="s">
        <v>45</v>
      </c>
      <c r="AS4" s="43" t="s">
        <v>2</v>
      </c>
      <c r="AT4" s="50" t="s">
        <v>38</v>
      </c>
      <c r="AU4" s="60" t="s">
        <v>40</v>
      </c>
      <c r="AV4" s="54" t="s">
        <v>44</v>
      </c>
      <c r="AW4" s="56" t="s">
        <v>45</v>
      </c>
      <c r="AX4" s="43" t="s">
        <v>2</v>
      </c>
      <c r="AY4" s="48" t="s">
        <v>38</v>
      </c>
      <c r="AZ4" s="60" t="s">
        <v>40</v>
      </c>
      <c r="BA4" s="54" t="s">
        <v>44</v>
      </c>
      <c r="BB4" s="56" t="s">
        <v>45</v>
      </c>
      <c r="BC4" s="43" t="s">
        <v>2</v>
      </c>
      <c r="BD4" s="50" t="s">
        <v>38</v>
      </c>
      <c r="BE4" s="60" t="s">
        <v>40</v>
      </c>
      <c r="BF4" s="54" t="s">
        <v>44</v>
      </c>
      <c r="BG4" s="56" t="s">
        <v>45</v>
      </c>
      <c r="BH4" s="43" t="s">
        <v>2</v>
      </c>
      <c r="BI4" s="50" t="s">
        <v>38</v>
      </c>
      <c r="BJ4" s="60" t="s">
        <v>40</v>
      </c>
      <c r="BK4" s="54" t="s">
        <v>44</v>
      </c>
      <c r="BL4" s="56" t="s">
        <v>45</v>
      </c>
      <c r="BM4" s="43" t="s">
        <v>2</v>
      </c>
      <c r="BN4" s="48" t="s">
        <v>38</v>
      </c>
      <c r="BO4" s="60" t="s">
        <v>40</v>
      </c>
      <c r="BP4" s="54" t="s">
        <v>44</v>
      </c>
      <c r="BQ4" s="56" t="s">
        <v>45</v>
      </c>
      <c r="BR4" s="43" t="s">
        <v>2</v>
      </c>
      <c r="BS4" s="50" t="s">
        <v>38</v>
      </c>
      <c r="BT4" s="60" t="s">
        <v>40</v>
      </c>
      <c r="BU4" s="54" t="s">
        <v>44</v>
      </c>
      <c r="BV4" s="56" t="s">
        <v>45</v>
      </c>
      <c r="BW4" s="68" t="s">
        <v>2</v>
      </c>
      <c r="BX4" s="43" t="s">
        <v>38</v>
      </c>
      <c r="BY4" s="67" t="s">
        <v>40</v>
      </c>
      <c r="BZ4" s="54" t="s">
        <v>44</v>
      </c>
      <c r="CA4" s="56" t="s">
        <v>45</v>
      </c>
      <c r="CB4" s="43" t="s">
        <v>2</v>
      </c>
      <c r="CC4" s="48" t="s">
        <v>38</v>
      </c>
      <c r="CD4" s="62" t="s">
        <v>33</v>
      </c>
      <c r="CE4" s="51" t="s">
        <v>34</v>
      </c>
      <c r="CF4" s="47" t="s">
        <v>2</v>
      </c>
      <c r="CG4" s="60" t="s">
        <v>40</v>
      </c>
      <c r="CH4" s="54" t="s">
        <v>44</v>
      </c>
      <c r="CI4" s="56" t="s">
        <v>45</v>
      </c>
      <c r="CJ4" s="43" t="s">
        <v>2</v>
      </c>
      <c r="CK4" s="48" t="s">
        <v>38</v>
      </c>
    </row>
    <row r="5" spans="1:89" s="3" customFormat="1" ht="15" customHeight="1">
      <c r="A5" s="77"/>
      <c r="B5" s="79"/>
      <c r="C5" s="81"/>
      <c r="D5" s="83"/>
      <c r="E5" s="78"/>
      <c r="F5" s="84"/>
      <c r="G5" s="61"/>
      <c r="H5" s="55"/>
      <c r="I5" s="57"/>
      <c r="J5" s="47"/>
      <c r="K5" s="49"/>
      <c r="L5" s="61"/>
      <c r="M5" s="55"/>
      <c r="N5" s="57"/>
      <c r="O5" s="50"/>
      <c r="P5" s="49"/>
      <c r="Q5" s="61"/>
      <c r="R5" s="55"/>
      <c r="S5" s="57"/>
      <c r="T5" s="50"/>
      <c r="U5" s="49"/>
      <c r="V5" s="61"/>
      <c r="W5" s="55"/>
      <c r="X5" s="57"/>
      <c r="Y5" s="50"/>
      <c r="Z5" s="49"/>
      <c r="AA5" s="61"/>
      <c r="AB5" s="55"/>
      <c r="AC5" s="57"/>
      <c r="AD5" s="50"/>
      <c r="AE5" s="49"/>
      <c r="AF5" s="61"/>
      <c r="AG5" s="55"/>
      <c r="AH5" s="57"/>
      <c r="AI5" s="50"/>
      <c r="AJ5" s="49"/>
      <c r="AK5" s="61"/>
      <c r="AL5" s="55"/>
      <c r="AM5" s="57"/>
      <c r="AN5" s="50"/>
      <c r="AO5" s="49"/>
      <c r="AP5" s="61"/>
      <c r="AQ5" s="55"/>
      <c r="AR5" s="57"/>
      <c r="AS5" s="50"/>
      <c r="AT5" s="64"/>
      <c r="AU5" s="61"/>
      <c r="AV5" s="55"/>
      <c r="AW5" s="57"/>
      <c r="AX5" s="50"/>
      <c r="AY5" s="49"/>
      <c r="AZ5" s="61"/>
      <c r="BA5" s="55"/>
      <c r="BB5" s="57"/>
      <c r="BC5" s="50"/>
      <c r="BD5" s="64"/>
      <c r="BE5" s="61"/>
      <c r="BF5" s="55"/>
      <c r="BG5" s="57"/>
      <c r="BH5" s="50"/>
      <c r="BI5" s="64"/>
      <c r="BJ5" s="61"/>
      <c r="BK5" s="55"/>
      <c r="BL5" s="57"/>
      <c r="BM5" s="50"/>
      <c r="BN5" s="49"/>
      <c r="BO5" s="61"/>
      <c r="BP5" s="55"/>
      <c r="BQ5" s="57"/>
      <c r="BR5" s="50"/>
      <c r="BS5" s="64"/>
      <c r="BT5" s="61"/>
      <c r="BU5" s="55"/>
      <c r="BV5" s="57"/>
      <c r="BW5" s="69"/>
      <c r="BX5" s="50"/>
      <c r="BY5" s="55"/>
      <c r="BZ5" s="55"/>
      <c r="CA5" s="57"/>
      <c r="CB5" s="50"/>
      <c r="CC5" s="49"/>
      <c r="CD5" s="63"/>
      <c r="CE5" s="52"/>
      <c r="CF5" s="53"/>
      <c r="CG5" s="61"/>
      <c r="CH5" s="55"/>
      <c r="CI5" s="57"/>
      <c r="CJ5" s="50"/>
      <c r="CK5" s="49"/>
    </row>
    <row r="6" spans="1:89" s="3" customFormat="1" ht="10.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  <c r="X6" s="10">
        <v>24</v>
      </c>
      <c r="Y6" s="10">
        <v>25</v>
      </c>
      <c r="Z6" s="10">
        <v>26</v>
      </c>
      <c r="AA6" s="10">
        <v>27</v>
      </c>
      <c r="AB6" s="10">
        <v>28</v>
      </c>
      <c r="AC6" s="10">
        <v>29</v>
      </c>
      <c r="AD6" s="10">
        <v>30</v>
      </c>
      <c r="AE6" s="10">
        <v>31</v>
      </c>
      <c r="AF6" s="10">
        <v>32</v>
      </c>
      <c r="AG6" s="10">
        <v>33</v>
      </c>
      <c r="AH6" s="10">
        <v>34</v>
      </c>
      <c r="AI6" s="10">
        <v>35</v>
      </c>
      <c r="AJ6" s="10">
        <v>36</v>
      </c>
      <c r="AK6" s="10">
        <v>37</v>
      </c>
      <c r="AL6" s="10">
        <v>38</v>
      </c>
      <c r="AM6" s="10">
        <v>39</v>
      </c>
      <c r="AN6" s="10">
        <v>40</v>
      </c>
      <c r="AO6" s="10">
        <v>41</v>
      </c>
      <c r="AP6" s="10">
        <v>42</v>
      </c>
      <c r="AQ6" s="10">
        <v>43</v>
      </c>
      <c r="AR6" s="10">
        <v>44</v>
      </c>
      <c r="AS6" s="10">
        <v>45</v>
      </c>
      <c r="AT6" s="10">
        <v>46</v>
      </c>
      <c r="AU6" s="10">
        <v>47</v>
      </c>
      <c r="AV6" s="10">
        <v>48</v>
      </c>
      <c r="AW6" s="10">
        <v>49</v>
      </c>
      <c r="AX6" s="10">
        <v>50</v>
      </c>
      <c r="AY6" s="10">
        <v>51</v>
      </c>
      <c r="AZ6" s="41"/>
      <c r="BA6" s="41"/>
      <c r="BB6" s="41"/>
      <c r="BC6" s="41"/>
      <c r="BD6" s="41"/>
      <c r="BE6" s="10">
        <v>52</v>
      </c>
      <c r="BF6" s="10">
        <v>53</v>
      </c>
      <c r="BG6" s="10">
        <v>54</v>
      </c>
      <c r="BH6" s="10">
        <v>55</v>
      </c>
      <c r="BI6" s="10">
        <v>56</v>
      </c>
      <c r="BJ6" s="10">
        <v>62</v>
      </c>
      <c r="BK6" s="10">
        <v>63</v>
      </c>
      <c r="BL6" s="10">
        <v>64</v>
      </c>
      <c r="BM6" s="10">
        <v>65</v>
      </c>
      <c r="BN6" s="10">
        <v>66</v>
      </c>
      <c r="BO6" s="10">
        <v>67</v>
      </c>
      <c r="BP6" s="10">
        <v>68</v>
      </c>
      <c r="BQ6" s="10">
        <v>69</v>
      </c>
      <c r="BR6" s="10">
        <v>70</v>
      </c>
      <c r="BS6" s="10">
        <v>71</v>
      </c>
      <c r="BT6" s="10"/>
      <c r="BU6" s="10"/>
      <c r="BV6" s="10"/>
      <c r="BW6" s="10"/>
      <c r="BX6" s="10"/>
      <c r="BY6" s="10">
        <v>72</v>
      </c>
      <c r="BZ6" s="10">
        <v>73</v>
      </c>
      <c r="CA6" s="10">
        <v>74</v>
      </c>
      <c r="CB6" s="10">
        <v>75</v>
      </c>
      <c r="CC6" s="10">
        <v>76</v>
      </c>
      <c r="CD6" s="10">
        <v>77</v>
      </c>
      <c r="CE6" s="10">
        <v>78</v>
      </c>
      <c r="CF6" s="10">
        <v>79</v>
      </c>
      <c r="CG6" s="10">
        <v>80</v>
      </c>
      <c r="CH6" s="10">
        <v>81</v>
      </c>
      <c r="CI6" s="10">
        <v>82</v>
      </c>
      <c r="CJ6" s="10">
        <v>83</v>
      </c>
      <c r="CK6" s="10">
        <v>84</v>
      </c>
    </row>
    <row r="7" spans="1:89" s="1" customFormat="1" ht="18" customHeight="1">
      <c r="A7" s="7" t="s">
        <v>1</v>
      </c>
      <c r="B7" s="42">
        <f>G7+L7+Q7+V7+AA7+AF7+AK7+AP7+AU7+AZ7+BE7+BJ7+BO7+BY7+CD7+CG7</f>
        <v>246040381.7</v>
      </c>
      <c r="C7" s="40">
        <f>H7+M7+R7+W7+AB7+AG7+AL7+AQ7+AV7+BF7+BK7+BP7+BZ7+CD7+CH7</f>
        <v>41376503.11</v>
      </c>
      <c r="D7" s="12">
        <f>I7+N7+S7+X7+AC7+AH7+AM7+AR7+AW7+BG7+BL7+BQ7+CA7+CE7+CI7</f>
        <v>42179399.99</v>
      </c>
      <c r="E7" s="14">
        <f aca="true" t="shared" si="0" ref="E7:E37">D7/C7*100</f>
        <v>101.94046577079143</v>
      </c>
      <c r="F7" s="16">
        <f>D7/B7*100</f>
        <v>17.143283431184827</v>
      </c>
      <c r="G7" s="18">
        <v>213884800</v>
      </c>
      <c r="H7" s="22">
        <v>33279290</v>
      </c>
      <c r="I7" s="12">
        <v>33279290.96</v>
      </c>
      <c r="J7" s="23">
        <f>I7/H7*100</f>
        <v>100.00000288467692</v>
      </c>
      <c r="K7" s="24">
        <f>I7/G7*100</f>
        <v>15.55944646837924</v>
      </c>
      <c r="L7" s="25">
        <v>15229933.7</v>
      </c>
      <c r="M7" s="22">
        <v>3773448.11</v>
      </c>
      <c r="N7" s="12">
        <v>3609454.62</v>
      </c>
      <c r="O7" s="23">
        <f>N7/M7*100</f>
        <v>95.65401496934855</v>
      </c>
      <c r="P7" s="24">
        <f>N7/L7*100</f>
        <v>23.699739546469598</v>
      </c>
      <c r="Q7" s="25">
        <v>6590000</v>
      </c>
      <c r="R7" s="22">
        <v>1407760</v>
      </c>
      <c r="S7" s="12">
        <v>1407766.92</v>
      </c>
      <c r="T7" s="13">
        <f>S7/R7*100</f>
        <v>100.00049156106155</v>
      </c>
      <c r="U7" s="13">
        <f>S7/Q7*100</f>
        <v>21.362168740515934</v>
      </c>
      <c r="V7" s="25">
        <v>859000</v>
      </c>
      <c r="W7" s="22">
        <v>650000</v>
      </c>
      <c r="X7" s="12">
        <v>1073168.56</v>
      </c>
      <c r="Y7" s="13">
        <f>X7/W7*100</f>
        <v>165.1028553846154</v>
      </c>
      <c r="Z7" s="17">
        <f>X7/V7*100</f>
        <v>124.93231199068686</v>
      </c>
      <c r="AA7" s="26">
        <v>5200000</v>
      </c>
      <c r="AB7" s="22">
        <v>1409673</v>
      </c>
      <c r="AC7" s="12">
        <v>1422340.36</v>
      </c>
      <c r="AD7" s="13">
        <f>AC7/AB7*100</f>
        <v>100.89860272559665</v>
      </c>
      <c r="AE7" s="13">
        <f>AC7/AA7*100</f>
        <v>27.352699230769232</v>
      </c>
      <c r="AF7" s="25">
        <v>0</v>
      </c>
      <c r="AG7" s="12">
        <v>0</v>
      </c>
      <c r="AH7" s="12">
        <v>0</v>
      </c>
      <c r="AI7" s="12">
        <v>0</v>
      </c>
      <c r="AJ7" s="27">
        <v>0</v>
      </c>
      <c r="AK7" s="25">
        <v>500000</v>
      </c>
      <c r="AL7" s="22">
        <v>0</v>
      </c>
      <c r="AM7" s="12">
        <v>-3270</v>
      </c>
      <c r="AN7" s="12">
        <v>0</v>
      </c>
      <c r="AO7" s="28">
        <f>AM7/AK7*100</f>
        <v>-0.654</v>
      </c>
      <c r="AP7" s="25">
        <v>0</v>
      </c>
      <c r="AQ7" s="22">
        <v>0</v>
      </c>
      <c r="AR7" s="12">
        <v>11507.16</v>
      </c>
      <c r="AS7" s="13">
        <v>0</v>
      </c>
      <c r="AT7" s="13">
        <v>0</v>
      </c>
      <c r="AU7" s="25">
        <v>622848</v>
      </c>
      <c r="AV7" s="22">
        <v>155712</v>
      </c>
      <c r="AW7" s="12">
        <v>155714</v>
      </c>
      <c r="AX7" s="13">
        <f>AW7/AV7*100</f>
        <v>100.00128442252363</v>
      </c>
      <c r="AY7" s="27">
        <f>AW7/AU7*100</f>
        <v>25.000321105630906</v>
      </c>
      <c r="AZ7" s="25">
        <v>0</v>
      </c>
      <c r="BA7" s="12">
        <v>0</v>
      </c>
      <c r="BB7" s="12">
        <v>0</v>
      </c>
      <c r="BC7" s="12">
        <v>0</v>
      </c>
      <c r="BD7" s="27">
        <v>0</v>
      </c>
      <c r="BE7" s="25">
        <v>94418</v>
      </c>
      <c r="BF7" s="22">
        <v>0</v>
      </c>
      <c r="BG7" s="12">
        <v>21102.25</v>
      </c>
      <c r="BH7" s="13">
        <v>0</v>
      </c>
      <c r="BI7" s="13">
        <f>BG7/BE7*100</f>
        <v>22.349816772225633</v>
      </c>
      <c r="BJ7" s="25">
        <v>1200000</v>
      </c>
      <c r="BK7" s="22">
        <v>288240</v>
      </c>
      <c r="BL7" s="12">
        <v>364125.52</v>
      </c>
      <c r="BM7" s="13">
        <f>BL7/BK7*100</f>
        <v>126.32719955592562</v>
      </c>
      <c r="BN7" s="27">
        <f>BL7/BJ7*100</f>
        <v>30.343793333333334</v>
      </c>
      <c r="BO7" s="25">
        <v>725285</v>
      </c>
      <c r="BP7" s="22">
        <v>178300</v>
      </c>
      <c r="BQ7" s="12">
        <v>256532.77</v>
      </c>
      <c r="BR7" s="13">
        <f>BQ7/BP7*100</f>
        <v>143.87704430734715</v>
      </c>
      <c r="BS7" s="13">
        <f>BQ7/BO7*100</f>
        <v>35.36992630483189</v>
      </c>
      <c r="BT7" s="12">
        <v>0</v>
      </c>
      <c r="BU7" s="12">
        <v>0</v>
      </c>
      <c r="BV7" s="12">
        <v>0</v>
      </c>
      <c r="BW7" s="12">
        <v>0</v>
      </c>
      <c r="BX7" s="12">
        <v>0</v>
      </c>
      <c r="BY7" s="22">
        <v>1134097</v>
      </c>
      <c r="BZ7" s="22">
        <v>234080</v>
      </c>
      <c r="CA7" s="12">
        <v>581666.87</v>
      </c>
      <c r="CB7" s="13">
        <f>CA7/BZ7*100</f>
        <v>248.4906314080656</v>
      </c>
      <c r="CC7" s="27">
        <f>CA7/BY7*100</f>
        <v>51.28898762627888</v>
      </c>
      <c r="CD7" s="22">
        <v>0</v>
      </c>
      <c r="CE7" s="12">
        <v>0</v>
      </c>
      <c r="CF7" s="13">
        <v>0</v>
      </c>
      <c r="CG7" s="25">
        <v>0</v>
      </c>
      <c r="CH7" s="12">
        <v>0</v>
      </c>
      <c r="CI7" s="12">
        <v>0</v>
      </c>
      <c r="CJ7" s="12">
        <v>0</v>
      </c>
      <c r="CK7" s="29">
        <v>0</v>
      </c>
    </row>
    <row r="8" spans="1:89" s="1" customFormat="1" ht="18" customHeight="1">
      <c r="A8" s="7" t="s">
        <v>4</v>
      </c>
      <c r="B8" s="42">
        <f aca="true" t="shared" si="1" ref="B8:B35">G8+L8+Q8+V8+AA8+AF8+AK8+AP8+AU8+AZ8+BE8+BJ8+BO8+BY8+CD8+CG8</f>
        <v>6312900</v>
      </c>
      <c r="C8" s="40">
        <f aca="true" t="shared" si="2" ref="C8:C35">H8+M8+R8+W8+AB8+AG8+AL8+AQ8+AV8+BF8+BK8+BP8+BZ8+CD8+CH8</f>
        <v>1092675</v>
      </c>
      <c r="D8" s="12">
        <f aca="true" t="shared" si="3" ref="D8:D23">I8+N8+S8+X8+AC8+AH8+AM8+AR8+AW8+BG8+BL8+BQ8+CA8+CE8+CI8</f>
        <v>1128134.3900000001</v>
      </c>
      <c r="E8" s="13">
        <f t="shared" si="0"/>
        <v>103.24519093051458</v>
      </c>
      <c r="F8" s="16">
        <f aca="true" t="shared" si="4" ref="F8:F37">D8/B8*100</f>
        <v>17.870303505520443</v>
      </c>
      <c r="G8" s="18">
        <v>2301000</v>
      </c>
      <c r="H8" s="22">
        <v>379300</v>
      </c>
      <c r="I8" s="12">
        <v>366728.62</v>
      </c>
      <c r="J8" s="23">
        <f aca="true" t="shared" si="5" ref="J8:J37">I8/H8*100</f>
        <v>96.68563669918271</v>
      </c>
      <c r="K8" s="24">
        <f aca="true" t="shared" si="6" ref="K8:K37">I8/G8*100</f>
        <v>15.937793133420254</v>
      </c>
      <c r="L8" s="25">
        <v>0</v>
      </c>
      <c r="M8" s="22">
        <v>0</v>
      </c>
      <c r="N8" s="12">
        <v>0</v>
      </c>
      <c r="O8" s="23">
        <v>0</v>
      </c>
      <c r="P8" s="24">
        <v>0</v>
      </c>
      <c r="Q8" s="25">
        <v>0</v>
      </c>
      <c r="R8" s="22">
        <v>0</v>
      </c>
      <c r="S8" s="12">
        <v>0</v>
      </c>
      <c r="T8" s="13">
        <v>0</v>
      </c>
      <c r="U8" s="13">
        <v>0</v>
      </c>
      <c r="V8" s="25">
        <v>0</v>
      </c>
      <c r="W8" s="22">
        <v>0</v>
      </c>
      <c r="X8" s="12">
        <v>13895</v>
      </c>
      <c r="Y8" s="13">
        <v>0</v>
      </c>
      <c r="Z8" s="17">
        <v>0</v>
      </c>
      <c r="AA8" s="26">
        <v>0</v>
      </c>
      <c r="AB8" s="22">
        <v>0</v>
      </c>
      <c r="AC8" s="12">
        <v>0</v>
      </c>
      <c r="AD8" s="13">
        <v>0</v>
      </c>
      <c r="AE8" s="13">
        <v>0</v>
      </c>
      <c r="AF8" s="25">
        <v>500000</v>
      </c>
      <c r="AG8" s="12">
        <v>13600</v>
      </c>
      <c r="AH8" s="12">
        <v>28419.32</v>
      </c>
      <c r="AI8" s="12">
        <f aca="true" t="shared" si="7" ref="AI8:AI14">AH8/AG8*100</f>
        <v>208.9655882352941</v>
      </c>
      <c r="AJ8" s="27">
        <f>AH8/AF8*100</f>
        <v>5.683864000000001</v>
      </c>
      <c r="AK8" s="25">
        <v>3000</v>
      </c>
      <c r="AL8" s="22">
        <v>0</v>
      </c>
      <c r="AM8" s="12">
        <v>0</v>
      </c>
      <c r="AN8" s="12">
        <v>0</v>
      </c>
      <c r="AO8" s="28">
        <f aca="true" t="shared" si="8" ref="AO8:AO37">AM8/AK8*100</f>
        <v>0</v>
      </c>
      <c r="AP8" s="25">
        <v>2986800</v>
      </c>
      <c r="AQ8" s="22">
        <v>589200</v>
      </c>
      <c r="AR8" s="12">
        <v>609338.82</v>
      </c>
      <c r="AS8" s="13">
        <f>AR8/AQ8*100</f>
        <v>103.41799389002036</v>
      </c>
      <c r="AT8" s="13">
        <f>AR8/AP8*100</f>
        <v>20.401058658095618</v>
      </c>
      <c r="AU8" s="25">
        <v>35100</v>
      </c>
      <c r="AV8" s="22">
        <v>8775</v>
      </c>
      <c r="AW8" s="12">
        <v>8778.39</v>
      </c>
      <c r="AX8" s="13">
        <f>AW8/AV8*100</f>
        <v>100.03863247863248</v>
      </c>
      <c r="AY8" s="27">
        <f>AW8/AU8*100</f>
        <v>25.00965811965812</v>
      </c>
      <c r="AZ8" s="25">
        <v>0</v>
      </c>
      <c r="BA8" s="12">
        <v>0</v>
      </c>
      <c r="BB8" s="12">
        <v>0</v>
      </c>
      <c r="BC8" s="12">
        <v>0</v>
      </c>
      <c r="BD8" s="27">
        <v>0</v>
      </c>
      <c r="BE8" s="25">
        <v>0</v>
      </c>
      <c r="BF8" s="22">
        <v>0</v>
      </c>
      <c r="BG8" s="12">
        <v>0</v>
      </c>
      <c r="BH8" s="13">
        <v>0</v>
      </c>
      <c r="BI8" s="13">
        <v>0</v>
      </c>
      <c r="BJ8" s="25">
        <v>0</v>
      </c>
      <c r="BK8" s="22">
        <v>0</v>
      </c>
      <c r="BL8" s="12">
        <v>0</v>
      </c>
      <c r="BM8" s="13">
        <v>0</v>
      </c>
      <c r="BN8" s="27">
        <v>0</v>
      </c>
      <c r="BO8" s="25">
        <v>0</v>
      </c>
      <c r="BP8" s="22">
        <v>0</v>
      </c>
      <c r="BQ8" s="12">
        <v>0</v>
      </c>
      <c r="BR8" s="13">
        <v>0</v>
      </c>
      <c r="BS8" s="13">
        <v>0</v>
      </c>
      <c r="BT8" s="12">
        <v>0</v>
      </c>
      <c r="BU8" s="12">
        <v>0</v>
      </c>
      <c r="BV8" s="12">
        <v>0</v>
      </c>
      <c r="BW8" s="12">
        <v>0</v>
      </c>
      <c r="BX8" s="12">
        <v>0</v>
      </c>
      <c r="BY8" s="22">
        <v>4000</v>
      </c>
      <c r="BZ8" s="22">
        <v>0</v>
      </c>
      <c r="CA8" s="12">
        <v>0</v>
      </c>
      <c r="CB8" s="13">
        <v>0</v>
      </c>
      <c r="CC8" s="27">
        <v>0</v>
      </c>
      <c r="CD8" s="22">
        <v>0</v>
      </c>
      <c r="CE8" s="12">
        <v>-1212.14</v>
      </c>
      <c r="CF8" s="13">
        <v>0</v>
      </c>
      <c r="CG8" s="25">
        <v>483000</v>
      </c>
      <c r="CH8" s="12">
        <v>101800</v>
      </c>
      <c r="CI8" s="12">
        <v>102186.38</v>
      </c>
      <c r="CJ8" s="12">
        <f>CI8/CH8*100</f>
        <v>100.37954813359529</v>
      </c>
      <c r="CK8" s="29">
        <f>CI8/CG8*100</f>
        <v>21.156600414078675</v>
      </c>
    </row>
    <row r="9" spans="1:89" s="1" customFormat="1" ht="18" customHeight="1">
      <c r="A9" s="7" t="s">
        <v>5</v>
      </c>
      <c r="B9" s="42">
        <f t="shared" si="1"/>
        <v>1778617</v>
      </c>
      <c r="C9" s="40">
        <f t="shared" si="2"/>
        <v>256598</v>
      </c>
      <c r="D9" s="12">
        <f t="shared" si="3"/>
        <v>309464.07</v>
      </c>
      <c r="E9" s="14">
        <f t="shared" si="0"/>
        <v>120.60268201622773</v>
      </c>
      <c r="F9" s="16">
        <f t="shared" si="4"/>
        <v>17.399140455758605</v>
      </c>
      <c r="G9" s="18">
        <v>1565000</v>
      </c>
      <c r="H9" s="22">
        <v>230455</v>
      </c>
      <c r="I9" s="12">
        <v>293939.39</v>
      </c>
      <c r="J9" s="23">
        <f t="shared" si="5"/>
        <v>127.54741272699658</v>
      </c>
      <c r="K9" s="24">
        <f t="shared" si="6"/>
        <v>18.782069648562302</v>
      </c>
      <c r="L9" s="25">
        <v>0</v>
      </c>
      <c r="M9" s="22">
        <v>0</v>
      </c>
      <c r="N9" s="12">
        <v>0</v>
      </c>
      <c r="O9" s="23">
        <v>0</v>
      </c>
      <c r="P9" s="24">
        <v>0</v>
      </c>
      <c r="Q9" s="25">
        <v>0</v>
      </c>
      <c r="R9" s="22">
        <v>0</v>
      </c>
      <c r="S9" s="12">
        <v>0</v>
      </c>
      <c r="T9" s="13">
        <v>0</v>
      </c>
      <c r="U9" s="13">
        <v>0</v>
      </c>
      <c r="V9" s="25">
        <v>0</v>
      </c>
      <c r="W9" s="22">
        <v>0</v>
      </c>
      <c r="X9" s="12">
        <v>0</v>
      </c>
      <c r="Y9" s="13">
        <v>0</v>
      </c>
      <c r="Z9" s="17">
        <v>0</v>
      </c>
      <c r="AA9" s="26">
        <v>0</v>
      </c>
      <c r="AB9" s="22">
        <v>0</v>
      </c>
      <c r="AC9" s="12">
        <v>0</v>
      </c>
      <c r="AD9" s="13">
        <v>0</v>
      </c>
      <c r="AE9" s="13">
        <v>0</v>
      </c>
      <c r="AF9" s="25">
        <v>130000</v>
      </c>
      <c r="AG9" s="12">
        <v>12814</v>
      </c>
      <c r="AH9" s="12">
        <v>1095</v>
      </c>
      <c r="AI9" s="12">
        <f t="shared" si="7"/>
        <v>8.545341033244888</v>
      </c>
      <c r="AJ9" s="27">
        <f aca="true" t="shared" si="9" ref="AJ9:AJ37">AH9/AF9*100</f>
        <v>0.8423076923076924</v>
      </c>
      <c r="AK9" s="25">
        <v>0</v>
      </c>
      <c r="AL9" s="22">
        <v>0</v>
      </c>
      <c r="AM9" s="12">
        <v>0</v>
      </c>
      <c r="AN9" s="12">
        <v>0</v>
      </c>
      <c r="AO9" s="28">
        <v>0</v>
      </c>
      <c r="AP9" s="25">
        <v>23617</v>
      </c>
      <c r="AQ9" s="22">
        <v>3852</v>
      </c>
      <c r="AR9" s="12">
        <v>14429.68</v>
      </c>
      <c r="AS9" s="13">
        <f>AR9/AQ9*100</f>
        <v>374.6022845275182</v>
      </c>
      <c r="AT9" s="13">
        <f aca="true" t="shared" si="10" ref="AT9:AT37">AR9/AP9*100</f>
        <v>61.098700088919</v>
      </c>
      <c r="AU9" s="25">
        <v>0</v>
      </c>
      <c r="AV9" s="22">
        <v>0</v>
      </c>
      <c r="AW9" s="12">
        <v>0</v>
      </c>
      <c r="AX9" s="13">
        <v>0</v>
      </c>
      <c r="AY9" s="27">
        <v>0</v>
      </c>
      <c r="AZ9" s="25">
        <v>0</v>
      </c>
      <c r="BA9" s="12">
        <v>0</v>
      </c>
      <c r="BB9" s="12">
        <v>0</v>
      </c>
      <c r="BC9" s="12">
        <v>0</v>
      </c>
      <c r="BD9" s="27">
        <v>0</v>
      </c>
      <c r="BE9" s="25">
        <v>0</v>
      </c>
      <c r="BF9" s="22">
        <v>0</v>
      </c>
      <c r="BG9" s="12">
        <v>0</v>
      </c>
      <c r="BH9" s="13">
        <v>0</v>
      </c>
      <c r="BI9" s="13">
        <v>0</v>
      </c>
      <c r="BJ9" s="25">
        <v>0</v>
      </c>
      <c r="BK9" s="22">
        <v>0</v>
      </c>
      <c r="BL9" s="12">
        <v>0</v>
      </c>
      <c r="BM9" s="13">
        <v>0</v>
      </c>
      <c r="BN9" s="27">
        <v>0</v>
      </c>
      <c r="BO9" s="25">
        <v>0</v>
      </c>
      <c r="BP9" s="22">
        <v>0</v>
      </c>
      <c r="BQ9" s="12">
        <v>0</v>
      </c>
      <c r="BR9" s="13">
        <v>0</v>
      </c>
      <c r="BS9" s="13">
        <v>0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  <c r="BY9" s="22">
        <v>0</v>
      </c>
      <c r="BZ9" s="22">
        <v>0</v>
      </c>
      <c r="CA9" s="12">
        <v>0</v>
      </c>
      <c r="CB9" s="13">
        <v>0</v>
      </c>
      <c r="CC9" s="27">
        <v>0</v>
      </c>
      <c r="CD9" s="22">
        <v>0</v>
      </c>
      <c r="CE9" s="12">
        <v>-4425.74</v>
      </c>
      <c r="CF9" s="13">
        <v>0</v>
      </c>
      <c r="CG9" s="25">
        <v>60000</v>
      </c>
      <c r="CH9" s="12">
        <v>9477</v>
      </c>
      <c r="CI9" s="12">
        <v>4425.74</v>
      </c>
      <c r="CJ9" s="12">
        <f>CI9/CH9*100</f>
        <v>46.69979951461433</v>
      </c>
      <c r="CK9" s="29">
        <f aca="true" t="shared" si="11" ref="CK9:CK37">CI9/CG9*100</f>
        <v>7.376233333333333</v>
      </c>
    </row>
    <row r="10" spans="1:89" s="1" customFormat="1" ht="18" customHeight="1">
      <c r="A10" s="7" t="s">
        <v>6</v>
      </c>
      <c r="B10" s="42">
        <f t="shared" si="1"/>
        <v>1869923</v>
      </c>
      <c r="C10" s="40">
        <f t="shared" si="2"/>
        <v>399497</v>
      </c>
      <c r="D10" s="12">
        <f t="shared" si="3"/>
        <v>399656.31999999995</v>
      </c>
      <c r="E10" s="13">
        <f t="shared" si="0"/>
        <v>100.03988014928771</v>
      </c>
      <c r="F10" s="16">
        <f t="shared" si="4"/>
        <v>21.372875781516136</v>
      </c>
      <c r="G10" s="18">
        <v>1238000</v>
      </c>
      <c r="H10" s="22">
        <v>240217</v>
      </c>
      <c r="I10" s="12">
        <v>240375.17</v>
      </c>
      <c r="J10" s="23">
        <f t="shared" si="5"/>
        <v>100.06584463214512</v>
      </c>
      <c r="K10" s="24">
        <f t="shared" si="6"/>
        <v>19.41641114701131</v>
      </c>
      <c r="L10" s="25">
        <v>0</v>
      </c>
      <c r="M10" s="22">
        <v>0</v>
      </c>
      <c r="N10" s="12">
        <v>0</v>
      </c>
      <c r="O10" s="23">
        <v>0</v>
      </c>
      <c r="P10" s="24">
        <v>0</v>
      </c>
      <c r="Q10" s="25">
        <v>0</v>
      </c>
      <c r="R10" s="22">
        <v>0</v>
      </c>
      <c r="S10" s="12">
        <v>0</v>
      </c>
      <c r="T10" s="13">
        <v>0</v>
      </c>
      <c r="U10" s="13">
        <v>0</v>
      </c>
      <c r="V10" s="25">
        <v>0</v>
      </c>
      <c r="W10" s="22">
        <v>0</v>
      </c>
      <c r="X10" s="12">
        <v>0</v>
      </c>
      <c r="Y10" s="13">
        <v>0</v>
      </c>
      <c r="Z10" s="17">
        <v>0</v>
      </c>
      <c r="AA10" s="26">
        <v>0</v>
      </c>
      <c r="AB10" s="22">
        <v>0</v>
      </c>
      <c r="AC10" s="12">
        <v>0</v>
      </c>
      <c r="AD10" s="13">
        <v>0</v>
      </c>
      <c r="AE10" s="13">
        <v>0</v>
      </c>
      <c r="AF10" s="25">
        <v>200000</v>
      </c>
      <c r="AG10" s="12">
        <v>29877</v>
      </c>
      <c r="AH10" s="12">
        <v>29877.39</v>
      </c>
      <c r="AI10" s="12">
        <f t="shared" si="7"/>
        <v>100.00130535194296</v>
      </c>
      <c r="AJ10" s="27">
        <f t="shared" si="9"/>
        <v>14.938695</v>
      </c>
      <c r="AK10" s="25">
        <v>6000</v>
      </c>
      <c r="AL10" s="22">
        <v>4900</v>
      </c>
      <c r="AM10" s="12">
        <v>4900</v>
      </c>
      <c r="AN10" s="12">
        <f>AM10/AL10*100</f>
        <v>100</v>
      </c>
      <c r="AO10" s="28">
        <f t="shared" si="8"/>
        <v>81.66666666666667</v>
      </c>
      <c r="AP10" s="25">
        <v>72523</v>
      </c>
      <c r="AQ10" s="22">
        <v>3694</v>
      </c>
      <c r="AR10" s="12">
        <v>3694.61</v>
      </c>
      <c r="AS10" s="13">
        <f aca="true" t="shared" si="12" ref="AS10:AS37">AR10/AQ10*100</f>
        <v>100.01651326475366</v>
      </c>
      <c r="AT10" s="13">
        <f t="shared" si="10"/>
        <v>5.094397639369579</v>
      </c>
      <c r="AU10" s="25">
        <v>0</v>
      </c>
      <c r="AV10" s="22">
        <v>0</v>
      </c>
      <c r="AW10" s="12">
        <v>0</v>
      </c>
      <c r="AX10" s="13">
        <v>0</v>
      </c>
      <c r="AY10" s="27">
        <v>0</v>
      </c>
      <c r="AZ10" s="25">
        <v>0</v>
      </c>
      <c r="BA10" s="12">
        <v>0</v>
      </c>
      <c r="BB10" s="12">
        <v>0</v>
      </c>
      <c r="BC10" s="12">
        <v>0</v>
      </c>
      <c r="BD10" s="27">
        <v>0</v>
      </c>
      <c r="BE10" s="25">
        <v>0</v>
      </c>
      <c r="BF10" s="22">
        <v>0</v>
      </c>
      <c r="BG10" s="12">
        <v>0</v>
      </c>
      <c r="BH10" s="13">
        <v>0</v>
      </c>
      <c r="BI10" s="13">
        <v>0</v>
      </c>
      <c r="BJ10" s="25">
        <v>0</v>
      </c>
      <c r="BK10" s="22">
        <v>0</v>
      </c>
      <c r="BL10" s="12">
        <v>0</v>
      </c>
      <c r="BM10" s="13">
        <v>0</v>
      </c>
      <c r="BN10" s="27">
        <v>0</v>
      </c>
      <c r="BO10" s="25">
        <v>0</v>
      </c>
      <c r="BP10" s="22">
        <v>0</v>
      </c>
      <c r="BQ10" s="12">
        <v>0</v>
      </c>
      <c r="BR10" s="13">
        <v>0</v>
      </c>
      <c r="BS10" s="13">
        <v>0</v>
      </c>
      <c r="BT10" s="12">
        <v>0</v>
      </c>
      <c r="BU10" s="12">
        <v>0</v>
      </c>
      <c r="BV10" s="12">
        <v>0</v>
      </c>
      <c r="BW10" s="12">
        <v>0</v>
      </c>
      <c r="BX10" s="12">
        <v>0</v>
      </c>
      <c r="BY10" s="22">
        <v>1000</v>
      </c>
      <c r="BZ10" s="22">
        <v>0</v>
      </c>
      <c r="CA10" s="12">
        <v>0</v>
      </c>
      <c r="CB10" s="13">
        <v>0</v>
      </c>
      <c r="CC10" s="27">
        <v>0</v>
      </c>
      <c r="CD10" s="22">
        <v>0</v>
      </c>
      <c r="CE10" s="12">
        <v>0</v>
      </c>
      <c r="CF10" s="13">
        <v>0</v>
      </c>
      <c r="CG10" s="25">
        <v>352400</v>
      </c>
      <c r="CH10" s="12">
        <v>120809</v>
      </c>
      <c r="CI10" s="12">
        <v>120809.15</v>
      </c>
      <c r="CJ10" s="12">
        <f>CI10/CH10*100</f>
        <v>100.00012416293487</v>
      </c>
      <c r="CK10" s="29">
        <f t="shared" si="11"/>
        <v>34.281824631101024</v>
      </c>
    </row>
    <row r="11" spans="1:89" s="1" customFormat="1" ht="18" customHeight="1">
      <c r="A11" s="7" t="s">
        <v>7</v>
      </c>
      <c r="B11" s="42">
        <f t="shared" si="1"/>
        <v>2183280</v>
      </c>
      <c r="C11" s="40">
        <f t="shared" si="2"/>
        <v>502219</v>
      </c>
      <c r="D11" s="12">
        <f t="shared" si="3"/>
        <v>562476.36</v>
      </c>
      <c r="E11" s="14">
        <f t="shared" si="0"/>
        <v>111.99822388240986</v>
      </c>
      <c r="F11" s="16">
        <f t="shared" si="4"/>
        <v>25.762905353413213</v>
      </c>
      <c r="G11" s="18">
        <v>1006000</v>
      </c>
      <c r="H11" s="22">
        <v>176866</v>
      </c>
      <c r="I11" s="12">
        <v>147182.43</v>
      </c>
      <c r="J11" s="23">
        <f t="shared" si="5"/>
        <v>83.21691563104271</v>
      </c>
      <c r="K11" s="24">
        <f t="shared" si="6"/>
        <v>14.630460238568588</v>
      </c>
      <c r="L11" s="25">
        <v>0</v>
      </c>
      <c r="M11" s="22">
        <v>0</v>
      </c>
      <c r="N11" s="12">
        <v>0</v>
      </c>
      <c r="O11" s="23">
        <v>0</v>
      </c>
      <c r="P11" s="24">
        <v>0</v>
      </c>
      <c r="Q11" s="25">
        <v>0</v>
      </c>
      <c r="R11" s="22">
        <v>0</v>
      </c>
      <c r="S11" s="12">
        <v>0</v>
      </c>
      <c r="T11" s="13">
        <v>0</v>
      </c>
      <c r="U11" s="13">
        <v>0</v>
      </c>
      <c r="V11" s="25">
        <v>8000</v>
      </c>
      <c r="W11" s="22">
        <v>1334</v>
      </c>
      <c r="X11" s="12">
        <v>12055</v>
      </c>
      <c r="Y11" s="13">
        <f aca="true" t="shared" si="13" ref="Y11:Y16">X11/W11*100</f>
        <v>903.6731634182909</v>
      </c>
      <c r="Z11" s="17">
        <f aca="true" t="shared" si="14" ref="Z11:Z37">X11/V11*100</f>
        <v>150.6875</v>
      </c>
      <c r="AA11" s="26">
        <v>0</v>
      </c>
      <c r="AB11" s="22">
        <v>0</v>
      </c>
      <c r="AC11" s="12">
        <v>0</v>
      </c>
      <c r="AD11" s="13">
        <v>0</v>
      </c>
      <c r="AE11" s="13">
        <v>0</v>
      </c>
      <c r="AF11" s="25">
        <v>24000</v>
      </c>
      <c r="AG11" s="12">
        <v>6000</v>
      </c>
      <c r="AH11" s="12">
        <v>9935.86</v>
      </c>
      <c r="AI11" s="12">
        <f t="shared" si="7"/>
        <v>165.5976666666667</v>
      </c>
      <c r="AJ11" s="27">
        <f t="shared" si="9"/>
        <v>41.399416666666674</v>
      </c>
      <c r="AK11" s="25">
        <v>0</v>
      </c>
      <c r="AL11" s="22">
        <v>0</v>
      </c>
      <c r="AM11" s="12">
        <v>0</v>
      </c>
      <c r="AN11" s="12">
        <v>0</v>
      </c>
      <c r="AO11" s="28">
        <v>0</v>
      </c>
      <c r="AP11" s="25">
        <v>182980</v>
      </c>
      <c r="AQ11" s="22">
        <v>41496</v>
      </c>
      <c r="AR11" s="12">
        <v>46796.21</v>
      </c>
      <c r="AS11" s="13">
        <f t="shared" si="12"/>
        <v>112.77282147676884</v>
      </c>
      <c r="AT11" s="13">
        <f t="shared" si="10"/>
        <v>25.574494480271063</v>
      </c>
      <c r="AU11" s="25">
        <v>0</v>
      </c>
      <c r="AV11" s="22">
        <v>0</v>
      </c>
      <c r="AW11" s="12">
        <v>0</v>
      </c>
      <c r="AX11" s="13">
        <v>0</v>
      </c>
      <c r="AY11" s="27">
        <v>0</v>
      </c>
      <c r="AZ11" s="25">
        <v>0</v>
      </c>
      <c r="BA11" s="12">
        <v>0</v>
      </c>
      <c r="BB11" s="12">
        <v>0</v>
      </c>
      <c r="BC11" s="12">
        <v>0</v>
      </c>
      <c r="BD11" s="27">
        <v>0</v>
      </c>
      <c r="BE11" s="25">
        <v>0</v>
      </c>
      <c r="BF11" s="22">
        <v>0</v>
      </c>
      <c r="BG11" s="12">
        <v>0</v>
      </c>
      <c r="BH11" s="13">
        <v>0</v>
      </c>
      <c r="BI11" s="13">
        <v>0</v>
      </c>
      <c r="BJ11" s="25">
        <v>0</v>
      </c>
      <c r="BK11" s="22">
        <v>0</v>
      </c>
      <c r="BL11" s="12">
        <v>0</v>
      </c>
      <c r="BM11" s="13">
        <v>0</v>
      </c>
      <c r="BN11" s="27">
        <v>0</v>
      </c>
      <c r="BO11" s="25">
        <v>0</v>
      </c>
      <c r="BP11" s="22">
        <v>0</v>
      </c>
      <c r="BQ11" s="12">
        <v>0</v>
      </c>
      <c r="BR11" s="13">
        <v>0</v>
      </c>
      <c r="BS11" s="13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22">
        <v>500</v>
      </c>
      <c r="BZ11" s="22">
        <v>84</v>
      </c>
      <c r="CA11" s="12">
        <v>0</v>
      </c>
      <c r="CB11" s="13">
        <v>0</v>
      </c>
      <c r="CC11" s="27">
        <v>0</v>
      </c>
      <c r="CD11" s="22">
        <v>0</v>
      </c>
      <c r="CE11" s="12">
        <v>0</v>
      </c>
      <c r="CF11" s="13">
        <v>0</v>
      </c>
      <c r="CG11" s="25">
        <v>961800</v>
      </c>
      <c r="CH11" s="12">
        <v>276439</v>
      </c>
      <c r="CI11" s="12">
        <v>346506.86</v>
      </c>
      <c r="CJ11" s="12">
        <f>CI11/CH11*100</f>
        <v>125.34659002528585</v>
      </c>
      <c r="CK11" s="29">
        <f t="shared" si="11"/>
        <v>36.02691411935953</v>
      </c>
    </row>
    <row r="12" spans="1:89" s="1" customFormat="1" ht="18" customHeight="1">
      <c r="A12" s="7" t="s">
        <v>8</v>
      </c>
      <c r="B12" s="42">
        <f t="shared" si="1"/>
        <v>971930</v>
      </c>
      <c r="C12" s="40">
        <f t="shared" si="2"/>
        <v>223668</v>
      </c>
      <c r="D12" s="12">
        <f t="shared" si="3"/>
        <v>243524.14</v>
      </c>
      <c r="E12" s="14">
        <f t="shared" si="0"/>
        <v>108.87750594631329</v>
      </c>
      <c r="F12" s="16">
        <f t="shared" si="4"/>
        <v>25.055728293189837</v>
      </c>
      <c r="G12" s="18">
        <v>689000</v>
      </c>
      <c r="H12" s="22">
        <v>117779</v>
      </c>
      <c r="I12" s="12">
        <v>128752.6</v>
      </c>
      <c r="J12" s="23">
        <f t="shared" si="5"/>
        <v>109.31711086017033</v>
      </c>
      <c r="K12" s="24">
        <f t="shared" si="6"/>
        <v>18.68687953555878</v>
      </c>
      <c r="L12" s="25">
        <v>0</v>
      </c>
      <c r="M12" s="22">
        <v>0</v>
      </c>
      <c r="N12" s="12">
        <v>0</v>
      </c>
      <c r="O12" s="23">
        <v>0</v>
      </c>
      <c r="P12" s="24">
        <v>0</v>
      </c>
      <c r="Q12" s="25">
        <v>0</v>
      </c>
      <c r="R12" s="22">
        <v>0</v>
      </c>
      <c r="S12" s="12">
        <v>0</v>
      </c>
      <c r="T12" s="13">
        <v>0</v>
      </c>
      <c r="U12" s="13">
        <v>0</v>
      </c>
      <c r="V12" s="25">
        <v>7000</v>
      </c>
      <c r="W12" s="22">
        <v>5413</v>
      </c>
      <c r="X12" s="12">
        <v>5412.5</v>
      </c>
      <c r="Y12" s="13">
        <f t="shared" si="13"/>
        <v>99.9907629780159</v>
      </c>
      <c r="Z12" s="17">
        <f t="shared" si="14"/>
        <v>77.32142857142857</v>
      </c>
      <c r="AA12" s="26">
        <v>0</v>
      </c>
      <c r="AB12" s="22">
        <v>0</v>
      </c>
      <c r="AC12" s="12">
        <v>0</v>
      </c>
      <c r="AD12" s="13">
        <v>0</v>
      </c>
      <c r="AE12" s="13">
        <v>0</v>
      </c>
      <c r="AF12" s="25">
        <v>50000</v>
      </c>
      <c r="AG12" s="12">
        <v>24359</v>
      </c>
      <c r="AH12" s="12">
        <v>24359</v>
      </c>
      <c r="AI12" s="12">
        <f t="shared" si="7"/>
        <v>100</v>
      </c>
      <c r="AJ12" s="27">
        <f t="shared" si="9"/>
        <v>48.718</v>
      </c>
      <c r="AK12" s="25">
        <v>10000</v>
      </c>
      <c r="AL12" s="22">
        <v>4800</v>
      </c>
      <c r="AM12" s="12">
        <v>5000</v>
      </c>
      <c r="AN12" s="12">
        <f aca="true" t="shared" si="15" ref="AN12:AN34">AM12/AL12*100</f>
        <v>104.16666666666667</v>
      </c>
      <c r="AO12" s="28">
        <v>0</v>
      </c>
      <c r="AP12" s="25">
        <v>215930</v>
      </c>
      <c r="AQ12" s="22">
        <v>71317</v>
      </c>
      <c r="AR12" s="12">
        <v>71260.09</v>
      </c>
      <c r="AS12" s="13">
        <f t="shared" si="12"/>
        <v>99.92020135451575</v>
      </c>
      <c r="AT12" s="13">
        <f t="shared" si="10"/>
        <v>33.0014773306164</v>
      </c>
      <c r="AU12" s="25">
        <v>0</v>
      </c>
      <c r="AV12" s="22">
        <v>0</v>
      </c>
      <c r="AW12" s="12">
        <v>0</v>
      </c>
      <c r="AX12" s="13">
        <v>0</v>
      </c>
      <c r="AY12" s="27">
        <v>0</v>
      </c>
      <c r="AZ12" s="25">
        <v>0</v>
      </c>
      <c r="BA12" s="12">
        <v>0</v>
      </c>
      <c r="BB12" s="12">
        <v>0</v>
      </c>
      <c r="BC12" s="12">
        <v>0</v>
      </c>
      <c r="BD12" s="27">
        <v>0</v>
      </c>
      <c r="BE12" s="25">
        <v>0</v>
      </c>
      <c r="BF12" s="22">
        <v>0</v>
      </c>
      <c r="BG12" s="12">
        <v>0</v>
      </c>
      <c r="BH12" s="13">
        <v>0</v>
      </c>
      <c r="BI12" s="13">
        <v>0</v>
      </c>
      <c r="BJ12" s="25">
        <v>0</v>
      </c>
      <c r="BK12" s="22">
        <v>0</v>
      </c>
      <c r="BL12" s="12">
        <v>0</v>
      </c>
      <c r="BM12" s="13">
        <v>0</v>
      </c>
      <c r="BN12" s="27">
        <v>0</v>
      </c>
      <c r="BO12" s="25">
        <v>0</v>
      </c>
      <c r="BP12" s="22">
        <v>0</v>
      </c>
      <c r="BQ12" s="12">
        <v>0</v>
      </c>
      <c r="BR12" s="13">
        <v>0</v>
      </c>
      <c r="BS12" s="13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22">
        <v>0</v>
      </c>
      <c r="BZ12" s="22">
        <v>0</v>
      </c>
      <c r="CA12" s="12">
        <v>0</v>
      </c>
      <c r="CB12" s="13">
        <v>0</v>
      </c>
      <c r="CC12" s="27">
        <v>0</v>
      </c>
      <c r="CD12" s="22">
        <v>0</v>
      </c>
      <c r="CE12" s="12">
        <v>0</v>
      </c>
      <c r="CF12" s="13">
        <v>0</v>
      </c>
      <c r="CG12" s="25">
        <v>0</v>
      </c>
      <c r="CH12" s="12">
        <v>0</v>
      </c>
      <c r="CI12" s="12">
        <v>8739.95</v>
      </c>
      <c r="CJ12" s="12">
        <v>0</v>
      </c>
      <c r="CK12" s="29">
        <v>0</v>
      </c>
    </row>
    <row r="13" spans="1:89" s="1" customFormat="1" ht="18" customHeight="1">
      <c r="A13" s="7" t="s">
        <v>9</v>
      </c>
      <c r="B13" s="42">
        <f t="shared" si="1"/>
        <v>2732715</v>
      </c>
      <c r="C13" s="40">
        <f t="shared" si="2"/>
        <v>460600</v>
      </c>
      <c r="D13" s="12">
        <f t="shared" si="3"/>
        <v>519891.04000000004</v>
      </c>
      <c r="E13" s="13">
        <f t="shared" si="0"/>
        <v>112.87256621797657</v>
      </c>
      <c r="F13" s="16">
        <f t="shared" si="4"/>
        <v>19.024707662526097</v>
      </c>
      <c r="G13" s="18">
        <v>2156000</v>
      </c>
      <c r="H13" s="22">
        <v>362000</v>
      </c>
      <c r="I13" s="12">
        <v>382477.21</v>
      </c>
      <c r="J13" s="23">
        <f t="shared" si="5"/>
        <v>105.65668784530386</v>
      </c>
      <c r="K13" s="24">
        <f t="shared" si="6"/>
        <v>17.740130333951765</v>
      </c>
      <c r="L13" s="25">
        <v>0</v>
      </c>
      <c r="M13" s="22">
        <v>0</v>
      </c>
      <c r="N13" s="12">
        <v>0</v>
      </c>
      <c r="O13" s="23">
        <v>0</v>
      </c>
      <c r="P13" s="24">
        <v>0</v>
      </c>
      <c r="Q13" s="25">
        <v>0</v>
      </c>
      <c r="R13" s="22">
        <v>0</v>
      </c>
      <c r="S13" s="12">
        <v>0</v>
      </c>
      <c r="T13" s="13">
        <v>0</v>
      </c>
      <c r="U13" s="13">
        <v>0</v>
      </c>
      <c r="V13" s="25">
        <v>13000</v>
      </c>
      <c r="W13" s="22">
        <v>3000</v>
      </c>
      <c r="X13" s="12">
        <v>2510</v>
      </c>
      <c r="Y13" s="13">
        <f t="shared" si="13"/>
        <v>83.66666666666667</v>
      </c>
      <c r="Z13" s="17">
        <f t="shared" si="14"/>
        <v>19.30769230769231</v>
      </c>
      <c r="AA13" s="26">
        <v>0</v>
      </c>
      <c r="AB13" s="22">
        <v>0</v>
      </c>
      <c r="AC13" s="12">
        <v>0</v>
      </c>
      <c r="AD13" s="13">
        <v>0</v>
      </c>
      <c r="AE13" s="13">
        <v>0</v>
      </c>
      <c r="AF13" s="25">
        <v>160000</v>
      </c>
      <c r="AG13" s="12">
        <v>18000</v>
      </c>
      <c r="AH13" s="12">
        <v>30202.92</v>
      </c>
      <c r="AI13" s="12">
        <f t="shared" si="7"/>
        <v>167.794</v>
      </c>
      <c r="AJ13" s="27">
        <f t="shared" si="9"/>
        <v>18.876825</v>
      </c>
      <c r="AK13" s="25">
        <v>0</v>
      </c>
      <c r="AL13" s="22">
        <v>0</v>
      </c>
      <c r="AM13" s="12">
        <v>0</v>
      </c>
      <c r="AN13" s="12">
        <v>0</v>
      </c>
      <c r="AO13" s="28">
        <v>0</v>
      </c>
      <c r="AP13" s="25">
        <v>283829</v>
      </c>
      <c r="AQ13" s="22">
        <v>51000</v>
      </c>
      <c r="AR13" s="12">
        <v>68771.27</v>
      </c>
      <c r="AS13" s="13">
        <f t="shared" si="12"/>
        <v>134.8456274509804</v>
      </c>
      <c r="AT13" s="13">
        <f t="shared" si="10"/>
        <v>24.229825000264245</v>
      </c>
      <c r="AU13" s="25">
        <v>0</v>
      </c>
      <c r="AV13" s="22">
        <v>0</v>
      </c>
      <c r="AW13" s="12">
        <v>0</v>
      </c>
      <c r="AX13" s="13">
        <v>0</v>
      </c>
      <c r="AY13" s="27">
        <v>0</v>
      </c>
      <c r="AZ13" s="25">
        <v>0</v>
      </c>
      <c r="BA13" s="12">
        <v>0</v>
      </c>
      <c r="BB13" s="12">
        <v>0</v>
      </c>
      <c r="BC13" s="12">
        <v>0</v>
      </c>
      <c r="BD13" s="27">
        <v>0</v>
      </c>
      <c r="BE13" s="25">
        <v>0</v>
      </c>
      <c r="BF13" s="22">
        <v>0</v>
      </c>
      <c r="BG13" s="12">
        <v>0</v>
      </c>
      <c r="BH13" s="13">
        <v>0</v>
      </c>
      <c r="BI13" s="13">
        <v>0</v>
      </c>
      <c r="BJ13" s="25">
        <v>0</v>
      </c>
      <c r="BK13" s="22">
        <v>0</v>
      </c>
      <c r="BL13" s="12">
        <v>0</v>
      </c>
      <c r="BM13" s="13">
        <v>0</v>
      </c>
      <c r="BN13" s="27">
        <v>0</v>
      </c>
      <c r="BO13" s="25">
        <v>0</v>
      </c>
      <c r="BP13" s="22">
        <v>0</v>
      </c>
      <c r="BQ13" s="12">
        <v>0</v>
      </c>
      <c r="BR13" s="13">
        <v>0</v>
      </c>
      <c r="BS13" s="13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22">
        <v>1000</v>
      </c>
      <c r="BZ13" s="22">
        <v>0</v>
      </c>
      <c r="CA13" s="12">
        <v>0</v>
      </c>
      <c r="CB13" s="13">
        <v>0</v>
      </c>
      <c r="CC13" s="27">
        <v>0</v>
      </c>
      <c r="CD13" s="22">
        <v>0</v>
      </c>
      <c r="CE13" s="12">
        <v>0</v>
      </c>
      <c r="CF13" s="13">
        <v>0</v>
      </c>
      <c r="CG13" s="25">
        <v>118886</v>
      </c>
      <c r="CH13" s="12">
        <v>26600</v>
      </c>
      <c r="CI13" s="12">
        <v>35929.64</v>
      </c>
      <c r="CJ13" s="12">
        <f>CI13/CH13*100</f>
        <v>135.07383458646615</v>
      </c>
      <c r="CK13" s="29">
        <f t="shared" si="11"/>
        <v>30.221926887943074</v>
      </c>
    </row>
    <row r="14" spans="1:89" s="1" customFormat="1" ht="18" customHeight="1">
      <c r="A14" s="11" t="s">
        <v>10</v>
      </c>
      <c r="B14" s="42">
        <f t="shared" si="1"/>
        <v>713477</v>
      </c>
      <c r="C14" s="40">
        <f t="shared" si="2"/>
        <v>265325</v>
      </c>
      <c r="D14" s="12">
        <f t="shared" si="3"/>
        <v>298149.5</v>
      </c>
      <c r="E14" s="14">
        <f t="shared" si="0"/>
        <v>112.37143126354472</v>
      </c>
      <c r="F14" s="16">
        <f t="shared" si="4"/>
        <v>41.78824264832643</v>
      </c>
      <c r="G14" s="18">
        <v>366000</v>
      </c>
      <c r="H14" s="22">
        <v>50025</v>
      </c>
      <c r="I14" s="12">
        <v>53107.76</v>
      </c>
      <c r="J14" s="23">
        <f t="shared" si="5"/>
        <v>106.16243878060969</v>
      </c>
      <c r="K14" s="24">
        <f t="shared" si="6"/>
        <v>14.51031693989071</v>
      </c>
      <c r="L14" s="25">
        <v>0</v>
      </c>
      <c r="M14" s="22">
        <v>0</v>
      </c>
      <c r="N14" s="12">
        <v>0</v>
      </c>
      <c r="O14" s="23">
        <v>0</v>
      </c>
      <c r="P14" s="24">
        <v>0</v>
      </c>
      <c r="Q14" s="25">
        <v>0</v>
      </c>
      <c r="R14" s="22">
        <v>0</v>
      </c>
      <c r="S14" s="12">
        <v>0</v>
      </c>
      <c r="T14" s="13">
        <v>0</v>
      </c>
      <c r="U14" s="13">
        <v>0</v>
      </c>
      <c r="V14" s="25">
        <v>127000</v>
      </c>
      <c r="W14" s="22">
        <v>89433</v>
      </c>
      <c r="X14" s="12">
        <v>106501</v>
      </c>
      <c r="Y14" s="13">
        <f t="shared" si="13"/>
        <v>119.0846779153109</v>
      </c>
      <c r="Z14" s="17">
        <f t="shared" si="14"/>
        <v>83.85905511811023</v>
      </c>
      <c r="AA14" s="26">
        <v>0</v>
      </c>
      <c r="AB14" s="22">
        <v>0</v>
      </c>
      <c r="AC14" s="12">
        <v>0</v>
      </c>
      <c r="AD14" s="13">
        <v>0</v>
      </c>
      <c r="AE14" s="13">
        <v>0</v>
      </c>
      <c r="AF14" s="25">
        <v>14000</v>
      </c>
      <c r="AG14" s="12">
        <v>14000</v>
      </c>
      <c r="AH14" s="12">
        <v>22239.31</v>
      </c>
      <c r="AI14" s="12">
        <f t="shared" si="7"/>
        <v>158.8522142857143</v>
      </c>
      <c r="AJ14" s="27">
        <f t="shared" si="9"/>
        <v>158.8522142857143</v>
      </c>
      <c r="AK14" s="25">
        <v>0</v>
      </c>
      <c r="AL14" s="22">
        <v>0</v>
      </c>
      <c r="AM14" s="12">
        <v>0</v>
      </c>
      <c r="AN14" s="12">
        <v>0</v>
      </c>
      <c r="AO14" s="28">
        <v>0</v>
      </c>
      <c r="AP14" s="25">
        <v>143067</v>
      </c>
      <c r="AQ14" s="22">
        <v>53457</v>
      </c>
      <c r="AR14" s="12">
        <v>46792.85</v>
      </c>
      <c r="AS14" s="13">
        <f t="shared" si="12"/>
        <v>87.53362515666797</v>
      </c>
      <c r="AT14" s="13">
        <f t="shared" si="10"/>
        <v>32.706948492664274</v>
      </c>
      <c r="AU14" s="25">
        <v>0</v>
      </c>
      <c r="AV14" s="22">
        <v>0</v>
      </c>
      <c r="AW14" s="12">
        <v>0</v>
      </c>
      <c r="AX14" s="13">
        <v>0</v>
      </c>
      <c r="AY14" s="27">
        <v>0</v>
      </c>
      <c r="AZ14" s="25">
        <v>0</v>
      </c>
      <c r="BA14" s="12">
        <v>0</v>
      </c>
      <c r="BB14" s="12">
        <v>0</v>
      </c>
      <c r="BC14" s="12">
        <v>0</v>
      </c>
      <c r="BD14" s="27">
        <v>0</v>
      </c>
      <c r="BE14" s="25">
        <v>0</v>
      </c>
      <c r="BF14" s="22">
        <v>0</v>
      </c>
      <c r="BG14" s="12">
        <v>0</v>
      </c>
      <c r="BH14" s="13">
        <v>0</v>
      </c>
      <c r="BI14" s="13">
        <v>0</v>
      </c>
      <c r="BJ14" s="25">
        <v>0</v>
      </c>
      <c r="BK14" s="22">
        <v>0</v>
      </c>
      <c r="BL14" s="12">
        <v>0</v>
      </c>
      <c r="BM14" s="13">
        <v>0</v>
      </c>
      <c r="BN14" s="27">
        <v>0</v>
      </c>
      <c r="BO14" s="25">
        <v>0</v>
      </c>
      <c r="BP14" s="22">
        <v>0</v>
      </c>
      <c r="BQ14" s="12">
        <v>0</v>
      </c>
      <c r="BR14" s="13">
        <v>0</v>
      </c>
      <c r="BS14" s="13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22">
        <v>5000</v>
      </c>
      <c r="BZ14" s="22">
        <v>0</v>
      </c>
      <c r="CA14" s="12">
        <v>0</v>
      </c>
      <c r="CB14" s="13">
        <v>0</v>
      </c>
      <c r="CC14" s="27">
        <v>0</v>
      </c>
      <c r="CD14" s="22">
        <v>0</v>
      </c>
      <c r="CE14" s="12">
        <v>0</v>
      </c>
      <c r="CF14" s="13">
        <v>0</v>
      </c>
      <c r="CG14" s="25">
        <v>58410</v>
      </c>
      <c r="CH14" s="12">
        <v>58410</v>
      </c>
      <c r="CI14" s="12">
        <v>69508.58</v>
      </c>
      <c r="CJ14" s="12">
        <f>CI14/CH14*100</f>
        <v>119.00116418421503</v>
      </c>
      <c r="CK14" s="29">
        <f t="shared" si="11"/>
        <v>119.00116418421503</v>
      </c>
    </row>
    <row r="15" spans="1:89" s="1" customFormat="1" ht="18" customHeight="1">
      <c r="A15" s="7" t="s">
        <v>11</v>
      </c>
      <c r="B15" s="42">
        <f t="shared" si="1"/>
        <v>1322792</v>
      </c>
      <c r="C15" s="40">
        <f t="shared" si="2"/>
        <v>337553</v>
      </c>
      <c r="D15" s="12">
        <f t="shared" si="3"/>
        <v>248115.16999999998</v>
      </c>
      <c r="E15" s="14">
        <f t="shared" si="0"/>
        <v>73.5040630656519</v>
      </c>
      <c r="F15" s="16">
        <f t="shared" si="4"/>
        <v>18.756930038887443</v>
      </c>
      <c r="G15" s="18">
        <v>792000</v>
      </c>
      <c r="H15" s="22">
        <v>205114</v>
      </c>
      <c r="I15" s="12">
        <v>102317.23</v>
      </c>
      <c r="J15" s="23">
        <f t="shared" si="5"/>
        <v>49.883104029954076</v>
      </c>
      <c r="K15" s="24">
        <f t="shared" si="6"/>
        <v>12.91884217171717</v>
      </c>
      <c r="L15" s="25">
        <v>0</v>
      </c>
      <c r="M15" s="22">
        <v>0</v>
      </c>
      <c r="N15" s="12">
        <v>0</v>
      </c>
      <c r="O15" s="23">
        <v>0</v>
      </c>
      <c r="P15" s="24">
        <v>0</v>
      </c>
      <c r="Q15" s="25">
        <v>0</v>
      </c>
      <c r="R15" s="22">
        <v>0</v>
      </c>
      <c r="S15" s="12">
        <v>0</v>
      </c>
      <c r="T15" s="13">
        <v>0</v>
      </c>
      <c r="U15" s="13">
        <v>0</v>
      </c>
      <c r="V15" s="25">
        <v>3000</v>
      </c>
      <c r="W15" s="22">
        <v>1000</v>
      </c>
      <c r="X15" s="12">
        <v>22035.5</v>
      </c>
      <c r="Y15" s="13">
        <f t="shared" si="13"/>
        <v>2203.5499999999997</v>
      </c>
      <c r="Z15" s="17">
        <f t="shared" si="14"/>
        <v>734.5166666666667</v>
      </c>
      <c r="AA15" s="26">
        <v>0</v>
      </c>
      <c r="AB15" s="22">
        <v>0</v>
      </c>
      <c r="AC15" s="12">
        <v>0</v>
      </c>
      <c r="AD15" s="13">
        <v>0</v>
      </c>
      <c r="AE15" s="13">
        <v>0</v>
      </c>
      <c r="AF15" s="25">
        <v>26000</v>
      </c>
      <c r="AG15" s="12">
        <v>6501</v>
      </c>
      <c r="AH15" s="12">
        <v>7186</v>
      </c>
      <c r="AI15" s="12">
        <f aca="true" t="shared" si="16" ref="AI15:AI28">AH15/AG15*100</f>
        <v>110.53684048607906</v>
      </c>
      <c r="AJ15" s="27">
        <f t="shared" si="9"/>
        <v>27.638461538461538</v>
      </c>
      <c r="AK15" s="25">
        <v>10000</v>
      </c>
      <c r="AL15" s="22">
        <v>2490</v>
      </c>
      <c r="AM15" s="12">
        <v>12100</v>
      </c>
      <c r="AN15" s="12">
        <f t="shared" si="15"/>
        <v>485.9437751004016</v>
      </c>
      <c r="AO15" s="28">
        <f>AM15/AK15*100</f>
        <v>121</v>
      </c>
      <c r="AP15" s="25">
        <v>489792</v>
      </c>
      <c r="AQ15" s="22">
        <v>122448</v>
      </c>
      <c r="AR15" s="12">
        <v>99284.44</v>
      </c>
      <c r="AS15" s="13">
        <f t="shared" si="12"/>
        <v>81.08294133019731</v>
      </c>
      <c r="AT15" s="13">
        <f t="shared" si="10"/>
        <v>20.27073533254933</v>
      </c>
      <c r="AU15" s="25">
        <v>0</v>
      </c>
      <c r="AV15" s="22">
        <v>0</v>
      </c>
      <c r="AW15" s="12">
        <v>0</v>
      </c>
      <c r="AX15" s="13">
        <v>0</v>
      </c>
      <c r="AY15" s="27">
        <v>0</v>
      </c>
      <c r="AZ15" s="25">
        <v>0</v>
      </c>
      <c r="BA15" s="12">
        <v>0</v>
      </c>
      <c r="BB15" s="12">
        <v>0</v>
      </c>
      <c r="BC15" s="12">
        <v>0</v>
      </c>
      <c r="BD15" s="27">
        <v>0</v>
      </c>
      <c r="BE15" s="25">
        <v>0</v>
      </c>
      <c r="BF15" s="22">
        <v>0</v>
      </c>
      <c r="BG15" s="12">
        <v>0</v>
      </c>
      <c r="BH15" s="13">
        <v>0</v>
      </c>
      <c r="BI15" s="13">
        <v>0</v>
      </c>
      <c r="BJ15" s="25">
        <v>0</v>
      </c>
      <c r="BK15" s="22">
        <v>0</v>
      </c>
      <c r="BL15" s="12">
        <v>0</v>
      </c>
      <c r="BM15" s="13">
        <v>0</v>
      </c>
      <c r="BN15" s="27">
        <v>0</v>
      </c>
      <c r="BO15" s="25">
        <v>0</v>
      </c>
      <c r="BP15" s="22">
        <v>0</v>
      </c>
      <c r="BQ15" s="12">
        <v>5192</v>
      </c>
      <c r="BR15" s="13">
        <v>0</v>
      </c>
      <c r="BS15" s="13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22">
        <v>2000</v>
      </c>
      <c r="BZ15" s="22">
        <v>0</v>
      </c>
      <c r="CA15" s="12">
        <v>0</v>
      </c>
      <c r="CB15" s="13">
        <v>0</v>
      </c>
      <c r="CC15" s="27">
        <v>0</v>
      </c>
      <c r="CD15" s="22">
        <v>0</v>
      </c>
      <c r="CE15" s="12">
        <v>0</v>
      </c>
      <c r="CF15" s="13">
        <v>0</v>
      </c>
      <c r="CG15" s="25">
        <v>0</v>
      </c>
      <c r="CH15" s="12">
        <v>0</v>
      </c>
      <c r="CI15" s="12">
        <v>0</v>
      </c>
      <c r="CJ15" s="12">
        <v>0</v>
      </c>
      <c r="CK15" s="29">
        <v>0</v>
      </c>
    </row>
    <row r="16" spans="1:89" s="1" customFormat="1" ht="18" customHeight="1">
      <c r="A16" s="7" t="s">
        <v>12</v>
      </c>
      <c r="B16" s="42">
        <f t="shared" si="1"/>
        <v>929300</v>
      </c>
      <c r="C16" s="40">
        <f t="shared" si="2"/>
        <v>206774</v>
      </c>
      <c r="D16" s="12">
        <f t="shared" si="3"/>
        <v>206775.53</v>
      </c>
      <c r="E16" s="14">
        <f t="shared" si="0"/>
        <v>100.00073993829011</v>
      </c>
      <c r="F16" s="16">
        <f t="shared" si="4"/>
        <v>22.25067577746691</v>
      </c>
      <c r="G16" s="18">
        <v>690000</v>
      </c>
      <c r="H16" s="22">
        <v>95209</v>
      </c>
      <c r="I16" s="12">
        <v>95209.68</v>
      </c>
      <c r="J16" s="23">
        <f t="shared" si="5"/>
        <v>100.00071421819365</v>
      </c>
      <c r="K16" s="24">
        <f t="shared" si="6"/>
        <v>13.798504347826086</v>
      </c>
      <c r="L16" s="25">
        <v>0</v>
      </c>
      <c r="M16" s="22">
        <v>0</v>
      </c>
      <c r="N16" s="12">
        <v>0</v>
      </c>
      <c r="O16" s="23">
        <v>0</v>
      </c>
      <c r="P16" s="24">
        <v>0</v>
      </c>
      <c r="Q16" s="25">
        <v>0</v>
      </c>
      <c r="R16" s="22">
        <v>0</v>
      </c>
      <c r="S16" s="12">
        <v>0</v>
      </c>
      <c r="T16" s="13">
        <v>0</v>
      </c>
      <c r="U16" s="13">
        <v>0</v>
      </c>
      <c r="V16" s="25">
        <v>21000</v>
      </c>
      <c r="W16" s="22">
        <v>132</v>
      </c>
      <c r="X16" s="12">
        <v>132</v>
      </c>
      <c r="Y16" s="13">
        <f t="shared" si="13"/>
        <v>100</v>
      </c>
      <c r="Z16" s="17">
        <f t="shared" si="14"/>
        <v>0.6285714285714286</v>
      </c>
      <c r="AA16" s="26">
        <v>0</v>
      </c>
      <c r="AB16" s="22">
        <v>0</v>
      </c>
      <c r="AC16" s="12">
        <v>0</v>
      </c>
      <c r="AD16" s="13">
        <v>0</v>
      </c>
      <c r="AE16" s="13">
        <v>0</v>
      </c>
      <c r="AF16" s="25">
        <v>31000</v>
      </c>
      <c r="AG16" s="12">
        <v>10584</v>
      </c>
      <c r="AH16" s="12">
        <v>10584</v>
      </c>
      <c r="AI16" s="12">
        <f t="shared" si="16"/>
        <v>100</v>
      </c>
      <c r="AJ16" s="27">
        <f t="shared" si="9"/>
        <v>34.14193548387097</v>
      </c>
      <c r="AK16" s="25">
        <v>7000</v>
      </c>
      <c r="AL16" s="22">
        <v>5300</v>
      </c>
      <c r="AM16" s="12">
        <v>5300</v>
      </c>
      <c r="AN16" s="12">
        <f t="shared" si="15"/>
        <v>100</v>
      </c>
      <c r="AO16" s="28">
        <f t="shared" si="8"/>
        <v>75.71428571428571</v>
      </c>
      <c r="AP16" s="25">
        <v>158000</v>
      </c>
      <c r="AQ16" s="22">
        <v>89844</v>
      </c>
      <c r="AR16" s="12">
        <v>89844.52</v>
      </c>
      <c r="AS16" s="13">
        <f t="shared" si="12"/>
        <v>100.00057878099817</v>
      </c>
      <c r="AT16" s="13">
        <f t="shared" si="10"/>
        <v>56.86362025316456</v>
      </c>
      <c r="AU16" s="25">
        <v>14300</v>
      </c>
      <c r="AV16" s="22">
        <v>5705</v>
      </c>
      <c r="AW16" s="12">
        <v>5705.33</v>
      </c>
      <c r="AX16" s="13">
        <f>AW16/AV16*100</f>
        <v>100.00578439964943</v>
      </c>
      <c r="AY16" s="27">
        <f>AW16/AU16*100</f>
        <v>39.89741258741259</v>
      </c>
      <c r="AZ16" s="25">
        <v>0</v>
      </c>
      <c r="BA16" s="12">
        <v>0</v>
      </c>
      <c r="BB16" s="12">
        <v>0</v>
      </c>
      <c r="BC16" s="12">
        <v>0</v>
      </c>
      <c r="BD16" s="27">
        <v>0</v>
      </c>
      <c r="BE16" s="25">
        <v>0</v>
      </c>
      <c r="BF16" s="22">
        <v>0</v>
      </c>
      <c r="BG16" s="12">
        <v>0</v>
      </c>
      <c r="BH16" s="13">
        <v>0</v>
      </c>
      <c r="BI16" s="13">
        <v>0</v>
      </c>
      <c r="BJ16" s="25">
        <v>0</v>
      </c>
      <c r="BK16" s="22">
        <v>0</v>
      </c>
      <c r="BL16" s="12">
        <v>0</v>
      </c>
      <c r="BM16" s="13">
        <v>0</v>
      </c>
      <c r="BN16" s="27">
        <v>0</v>
      </c>
      <c r="BO16" s="25">
        <v>0</v>
      </c>
      <c r="BP16" s="22">
        <v>0</v>
      </c>
      <c r="BQ16" s="12">
        <v>0</v>
      </c>
      <c r="BR16" s="13">
        <v>0</v>
      </c>
      <c r="BS16" s="13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22">
        <v>2000</v>
      </c>
      <c r="BZ16" s="22">
        <v>0</v>
      </c>
      <c r="CA16" s="12">
        <v>0</v>
      </c>
      <c r="CB16" s="13">
        <v>0</v>
      </c>
      <c r="CC16" s="27">
        <v>0</v>
      </c>
      <c r="CD16" s="22">
        <v>0</v>
      </c>
      <c r="CE16" s="12">
        <v>0</v>
      </c>
      <c r="CF16" s="13">
        <v>0</v>
      </c>
      <c r="CG16" s="25">
        <v>6000</v>
      </c>
      <c r="CH16" s="12">
        <v>0</v>
      </c>
      <c r="CI16" s="12">
        <v>0</v>
      </c>
      <c r="CJ16" s="12">
        <v>0</v>
      </c>
      <c r="CK16" s="29">
        <f t="shared" si="11"/>
        <v>0</v>
      </c>
    </row>
    <row r="17" spans="1:89" s="1" customFormat="1" ht="18" customHeight="1">
      <c r="A17" s="7" t="s">
        <v>13</v>
      </c>
      <c r="B17" s="42">
        <f t="shared" si="1"/>
        <v>619557</v>
      </c>
      <c r="C17" s="40">
        <f t="shared" si="2"/>
        <v>118562</v>
      </c>
      <c r="D17" s="12">
        <f t="shared" si="3"/>
        <v>123585.35</v>
      </c>
      <c r="E17" s="13">
        <f t="shared" si="0"/>
        <v>104.23689715085777</v>
      </c>
      <c r="F17" s="16">
        <f t="shared" si="4"/>
        <v>19.947373687973826</v>
      </c>
      <c r="G17" s="18">
        <v>429000</v>
      </c>
      <c r="H17" s="22">
        <v>59752</v>
      </c>
      <c r="I17" s="12">
        <v>59826.25</v>
      </c>
      <c r="J17" s="23">
        <f t="shared" si="5"/>
        <v>100.12426362297498</v>
      </c>
      <c r="K17" s="24">
        <f t="shared" si="6"/>
        <v>13.945512820512821</v>
      </c>
      <c r="L17" s="25">
        <v>0</v>
      </c>
      <c r="M17" s="22">
        <v>0</v>
      </c>
      <c r="N17" s="12">
        <v>0</v>
      </c>
      <c r="O17" s="23">
        <v>0</v>
      </c>
      <c r="P17" s="24">
        <v>0</v>
      </c>
      <c r="Q17" s="25">
        <v>0</v>
      </c>
      <c r="R17" s="22">
        <v>0</v>
      </c>
      <c r="S17" s="12">
        <v>0</v>
      </c>
      <c r="T17" s="13">
        <v>0</v>
      </c>
      <c r="U17" s="13">
        <v>0</v>
      </c>
      <c r="V17" s="25">
        <v>0</v>
      </c>
      <c r="W17" s="22">
        <v>0</v>
      </c>
      <c r="X17" s="12">
        <v>420</v>
      </c>
      <c r="Y17" s="13">
        <v>0</v>
      </c>
      <c r="Z17" s="17">
        <v>0</v>
      </c>
      <c r="AA17" s="26">
        <v>0</v>
      </c>
      <c r="AB17" s="22">
        <v>0</v>
      </c>
      <c r="AC17" s="12">
        <v>0</v>
      </c>
      <c r="AD17" s="13">
        <v>0</v>
      </c>
      <c r="AE17" s="13">
        <v>0</v>
      </c>
      <c r="AF17" s="25">
        <v>70000</v>
      </c>
      <c r="AG17" s="12">
        <v>8810</v>
      </c>
      <c r="AH17" s="12">
        <v>8925.89</v>
      </c>
      <c r="AI17" s="12">
        <f t="shared" si="16"/>
        <v>101.31543700340522</v>
      </c>
      <c r="AJ17" s="27">
        <f t="shared" si="9"/>
        <v>12.751271428571428</v>
      </c>
      <c r="AK17" s="25">
        <v>5000</v>
      </c>
      <c r="AL17" s="22">
        <v>1200</v>
      </c>
      <c r="AM17" s="12">
        <v>5600</v>
      </c>
      <c r="AN17" s="12">
        <f t="shared" si="15"/>
        <v>466.6666666666667</v>
      </c>
      <c r="AO17" s="28">
        <f t="shared" si="8"/>
        <v>112.00000000000001</v>
      </c>
      <c r="AP17" s="25">
        <v>47757</v>
      </c>
      <c r="AQ17" s="22">
        <v>28919</v>
      </c>
      <c r="AR17" s="12">
        <v>28925.89</v>
      </c>
      <c r="AS17" s="13">
        <f t="shared" si="12"/>
        <v>100.02382516684531</v>
      </c>
      <c r="AT17" s="13">
        <f t="shared" si="10"/>
        <v>60.56890089410977</v>
      </c>
      <c r="AU17" s="25">
        <v>21901</v>
      </c>
      <c r="AV17" s="22">
        <v>11955</v>
      </c>
      <c r="AW17" s="12">
        <v>11959.11</v>
      </c>
      <c r="AX17" s="13">
        <f>AW17/AV17*100</f>
        <v>100.03437892095357</v>
      </c>
      <c r="AY17" s="27">
        <f>AW17/AU17*100</f>
        <v>54.60531482580704</v>
      </c>
      <c r="AZ17" s="25">
        <v>0</v>
      </c>
      <c r="BA17" s="12">
        <v>0</v>
      </c>
      <c r="BB17" s="12">
        <v>0</v>
      </c>
      <c r="BC17" s="12">
        <v>0</v>
      </c>
      <c r="BD17" s="27">
        <v>0</v>
      </c>
      <c r="BE17" s="25">
        <v>0</v>
      </c>
      <c r="BF17" s="22">
        <v>0</v>
      </c>
      <c r="BG17" s="12">
        <v>0</v>
      </c>
      <c r="BH17" s="13">
        <v>0</v>
      </c>
      <c r="BI17" s="13">
        <v>0</v>
      </c>
      <c r="BJ17" s="25">
        <v>0</v>
      </c>
      <c r="BK17" s="22">
        <v>0</v>
      </c>
      <c r="BL17" s="12">
        <v>0</v>
      </c>
      <c r="BM17" s="13">
        <v>0</v>
      </c>
      <c r="BN17" s="27">
        <v>0</v>
      </c>
      <c r="BO17" s="25">
        <v>0</v>
      </c>
      <c r="BP17" s="22">
        <v>0</v>
      </c>
      <c r="BQ17" s="12">
        <v>0</v>
      </c>
      <c r="BR17" s="13">
        <v>0</v>
      </c>
      <c r="BS17" s="13">
        <v>0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22">
        <v>1000</v>
      </c>
      <c r="BZ17" s="22">
        <v>0</v>
      </c>
      <c r="CA17" s="12">
        <v>0</v>
      </c>
      <c r="CB17" s="13">
        <v>0</v>
      </c>
      <c r="CC17" s="27">
        <v>0</v>
      </c>
      <c r="CD17" s="22">
        <v>0</v>
      </c>
      <c r="CE17" s="12">
        <v>0</v>
      </c>
      <c r="CF17" s="13">
        <v>0</v>
      </c>
      <c r="CG17" s="25">
        <v>44899</v>
      </c>
      <c r="CH17" s="12">
        <v>7926</v>
      </c>
      <c r="CI17" s="12">
        <v>7928.21</v>
      </c>
      <c r="CJ17" s="12">
        <f>CI17/CH17*100</f>
        <v>100.02788291698208</v>
      </c>
      <c r="CK17" s="29">
        <f t="shared" si="11"/>
        <v>17.657876567406845</v>
      </c>
    </row>
    <row r="18" spans="1:89" s="1" customFormat="1" ht="18" customHeight="1">
      <c r="A18" s="7" t="s">
        <v>14</v>
      </c>
      <c r="B18" s="42">
        <f t="shared" si="1"/>
        <v>2028631</v>
      </c>
      <c r="C18" s="40">
        <f t="shared" si="2"/>
        <v>318396</v>
      </c>
      <c r="D18" s="12">
        <f>I18+N18+S18+X18+AC18+AH18+AM18+AR18+AW18+BG18+BL18+BQ18+CA18+CE18+CI18+BV18</f>
        <v>706516.1599999999</v>
      </c>
      <c r="E18" s="13">
        <f t="shared" si="0"/>
        <v>221.89856656490656</v>
      </c>
      <c r="F18" s="16">
        <f t="shared" si="4"/>
        <v>34.827238664892725</v>
      </c>
      <c r="G18" s="18">
        <v>891000</v>
      </c>
      <c r="H18" s="22">
        <v>131558</v>
      </c>
      <c r="I18" s="12">
        <v>131605.05</v>
      </c>
      <c r="J18" s="23">
        <f t="shared" si="5"/>
        <v>100.03576369358001</v>
      </c>
      <c r="K18" s="24">
        <f t="shared" si="6"/>
        <v>14.770488215488214</v>
      </c>
      <c r="L18" s="25">
        <v>0</v>
      </c>
      <c r="M18" s="22">
        <v>0</v>
      </c>
      <c r="N18" s="12">
        <v>0</v>
      </c>
      <c r="O18" s="23">
        <v>0</v>
      </c>
      <c r="P18" s="24">
        <v>0</v>
      </c>
      <c r="Q18" s="25">
        <v>0</v>
      </c>
      <c r="R18" s="22">
        <v>0</v>
      </c>
      <c r="S18" s="12">
        <v>0</v>
      </c>
      <c r="T18" s="13">
        <v>0</v>
      </c>
      <c r="U18" s="13">
        <v>0</v>
      </c>
      <c r="V18" s="25">
        <v>15000</v>
      </c>
      <c r="W18" s="22">
        <v>15000</v>
      </c>
      <c r="X18" s="12">
        <v>127414</v>
      </c>
      <c r="Y18" s="13">
        <f>X18/W18*100</f>
        <v>849.4266666666666</v>
      </c>
      <c r="Z18" s="17">
        <f t="shared" si="14"/>
        <v>849.4266666666666</v>
      </c>
      <c r="AA18" s="26">
        <v>0</v>
      </c>
      <c r="AB18" s="22">
        <v>0</v>
      </c>
      <c r="AC18" s="12">
        <v>0</v>
      </c>
      <c r="AD18" s="13">
        <v>0</v>
      </c>
      <c r="AE18" s="13">
        <v>0</v>
      </c>
      <c r="AF18" s="25">
        <v>200000</v>
      </c>
      <c r="AG18" s="12">
        <v>19900</v>
      </c>
      <c r="AH18" s="12">
        <v>19944.43</v>
      </c>
      <c r="AI18" s="12">
        <f t="shared" si="16"/>
        <v>100.2232663316583</v>
      </c>
      <c r="AJ18" s="27">
        <f t="shared" si="9"/>
        <v>9.972215</v>
      </c>
      <c r="AK18" s="25">
        <v>10000</v>
      </c>
      <c r="AL18" s="22">
        <v>0</v>
      </c>
      <c r="AM18" s="12">
        <v>0</v>
      </c>
      <c r="AN18" s="12">
        <v>0</v>
      </c>
      <c r="AO18" s="28">
        <v>0</v>
      </c>
      <c r="AP18" s="25">
        <v>727105</v>
      </c>
      <c r="AQ18" s="22">
        <v>121184</v>
      </c>
      <c r="AR18" s="12">
        <v>122218.92</v>
      </c>
      <c r="AS18" s="13">
        <f t="shared" si="12"/>
        <v>100.8540071296541</v>
      </c>
      <c r="AT18" s="13">
        <f t="shared" si="10"/>
        <v>16.808978070567523</v>
      </c>
      <c r="AU18" s="25">
        <v>0</v>
      </c>
      <c r="AV18" s="22">
        <v>0</v>
      </c>
      <c r="AW18" s="12">
        <v>0</v>
      </c>
      <c r="AX18" s="13">
        <v>0</v>
      </c>
      <c r="AY18" s="27">
        <v>0</v>
      </c>
      <c r="AZ18" s="25">
        <v>0</v>
      </c>
      <c r="BA18" s="12">
        <v>0</v>
      </c>
      <c r="BB18" s="12">
        <v>0</v>
      </c>
      <c r="BC18" s="12">
        <v>0</v>
      </c>
      <c r="BD18" s="27">
        <v>0</v>
      </c>
      <c r="BE18" s="25">
        <v>0</v>
      </c>
      <c r="BF18" s="22">
        <v>0</v>
      </c>
      <c r="BG18" s="12">
        <v>0</v>
      </c>
      <c r="BH18" s="13">
        <v>0</v>
      </c>
      <c r="BI18" s="13">
        <v>0</v>
      </c>
      <c r="BJ18" s="25">
        <v>0</v>
      </c>
      <c r="BK18" s="22">
        <v>0</v>
      </c>
      <c r="BL18" s="12">
        <v>0</v>
      </c>
      <c r="BM18" s="13">
        <v>0</v>
      </c>
      <c r="BN18" s="27">
        <v>0</v>
      </c>
      <c r="BO18" s="25">
        <v>0</v>
      </c>
      <c r="BP18" s="22">
        <v>0</v>
      </c>
      <c r="BQ18" s="12">
        <v>0</v>
      </c>
      <c r="BR18" s="13">
        <v>0</v>
      </c>
      <c r="BS18" s="13">
        <v>0</v>
      </c>
      <c r="BT18" s="12">
        <v>0</v>
      </c>
      <c r="BU18" s="12">
        <v>0</v>
      </c>
      <c r="BV18" s="12">
        <v>230825</v>
      </c>
      <c r="BW18" s="12">
        <v>0</v>
      </c>
      <c r="BX18" s="12">
        <v>0</v>
      </c>
      <c r="BY18" s="22">
        <v>1000</v>
      </c>
      <c r="BZ18" s="22">
        <v>0</v>
      </c>
      <c r="CA18" s="12">
        <v>0</v>
      </c>
      <c r="CB18" s="13">
        <v>0</v>
      </c>
      <c r="CC18" s="27">
        <v>0</v>
      </c>
      <c r="CD18" s="22">
        <v>0</v>
      </c>
      <c r="CE18" s="12">
        <v>0</v>
      </c>
      <c r="CF18" s="13">
        <v>0</v>
      </c>
      <c r="CG18" s="25">
        <v>184526</v>
      </c>
      <c r="CH18" s="12">
        <v>30754</v>
      </c>
      <c r="CI18" s="12">
        <v>74508.76</v>
      </c>
      <c r="CJ18" s="12">
        <f>CI18/CH18*100</f>
        <v>242.2733953306887</v>
      </c>
      <c r="CK18" s="29">
        <f t="shared" si="11"/>
        <v>40.378461571811016</v>
      </c>
    </row>
    <row r="19" spans="1:89" s="1" customFormat="1" ht="18" customHeight="1">
      <c r="A19" s="15" t="s">
        <v>15</v>
      </c>
      <c r="B19" s="42">
        <f t="shared" si="1"/>
        <v>1582621</v>
      </c>
      <c r="C19" s="40">
        <f t="shared" si="2"/>
        <v>266965</v>
      </c>
      <c r="D19" s="12">
        <f t="shared" si="3"/>
        <v>355204.17000000004</v>
      </c>
      <c r="E19" s="13">
        <f t="shared" si="0"/>
        <v>133.05271102953574</v>
      </c>
      <c r="F19" s="16">
        <f t="shared" si="4"/>
        <v>22.444045036682823</v>
      </c>
      <c r="G19" s="18">
        <v>609000</v>
      </c>
      <c r="H19" s="22">
        <v>126028</v>
      </c>
      <c r="I19" s="12">
        <v>97640.16</v>
      </c>
      <c r="J19" s="23">
        <f t="shared" si="5"/>
        <v>77.47497381534262</v>
      </c>
      <c r="K19" s="24">
        <f t="shared" si="6"/>
        <v>16.032866995073892</v>
      </c>
      <c r="L19" s="25">
        <v>0</v>
      </c>
      <c r="M19" s="22">
        <v>0</v>
      </c>
      <c r="N19" s="12">
        <v>0</v>
      </c>
      <c r="O19" s="23">
        <v>0</v>
      </c>
      <c r="P19" s="24">
        <v>0</v>
      </c>
      <c r="Q19" s="25">
        <v>0</v>
      </c>
      <c r="R19" s="22">
        <v>0</v>
      </c>
      <c r="S19" s="12">
        <v>0</v>
      </c>
      <c r="T19" s="13">
        <v>0</v>
      </c>
      <c r="U19" s="13">
        <v>0</v>
      </c>
      <c r="V19" s="25">
        <v>153000</v>
      </c>
      <c r="W19" s="22">
        <v>28990</v>
      </c>
      <c r="X19" s="12">
        <v>96932</v>
      </c>
      <c r="Y19" s="13">
        <f>X19/W19*100</f>
        <v>334.3635736460849</v>
      </c>
      <c r="Z19" s="17">
        <f t="shared" si="14"/>
        <v>63.354248366013074</v>
      </c>
      <c r="AA19" s="26">
        <v>0</v>
      </c>
      <c r="AB19" s="22">
        <v>0</v>
      </c>
      <c r="AC19" s="12">
        <v>0</v>
      </c>
      <c r="AD19" s="13">
        <v>0</v>
      </c>
      <c r="AE19" s="13">
        <v>0</v>
      </c>
      <c r="AF19" s="25">
        <v>70000</v>
      </c>
      <c r="AG19" s="12">
        <v>16900</v>
      </c>
      <c r="AH19" s="12">
        <v>13709.48</v>
      </c>
      <c r="AI19" s="12">
        <f t="shared" si="16"/>
        <v>81.12118343195266</v>
      </c>
      <c r="AJ19" s="27">
        <f t="shared" si="9"/>
        <v>19.584971428571425</v>
      </c>
      <c r="AK19" s="25">
        <v>2000</v>
      </c>
      <c r="AL19" s="22">
        <v>364</v>
      </c>
      <c r="AM19" s="12">
        <v>0</v>
      </c>
      <c r="AN19" s="12">
        <f t="shared" si="15"/>
        <v>0</v>
      </c>
      <c r="AO19" s="28">
        <v>0</v>
      </c>
      <c r="AP19" s="25">
        <v>520770</v>
      </c>
      <c r="AQ19" s="22">
        <v>94683</v>
      </c>
      <c r="AR19" s="12">
        <v>146922.53</v>
      </c>
      <c r="AS19" s="13">
        <f t="shared" si="12"/>
        <v>155.1730828131766</v>
      </c>
      <c r="AT19" s="13">
        <f t="shared" si="10"/>
        <v>28.212556406859076</v>
      </c>
      <c r="AU19" s="25">
        <v>0</v>
      </c>
      <c r="AV19" s="22">
        <v>0</v>
      </c>
      <c r="AW19" s="12">
        <v>0</v>
      </c>
      <c r="AX19" s="13">
        <v>0</v>
      </c>
      <c r="AY19" s="27">
        <v>0</v>
      </c>
      <c r="AZ19" s="25">
        <v>0</v>
      </c>
      <c r="BA19" s="12">
        <v>0</v>
      </c>
      <c r="BB19" s="12">
        <v>0</v>
      </c>
      <c r="BC19" s="12">
        <v>0</v>
      </c>
      <c r="BD19" s="27">
        <v>0</v>
      </c>
      <c r="BE19" s="25">
        <v>0</v>
      </c>
      <c r="BF19" s="22">
        <v>0</v>
      </c>
      <c r="BG19" s="12">
        <v>0</v>
      </c>
      <c r="BH19" s="13">
        <v>0</v>
      </c>
      <c r="BI19" s="13">
        <v>0</v>
      </c>
      <c r="BJ19" s="25">
        <v>0</v>
      </c>
      <c r="BK19" s="22">
        <v>0</v>
      </c>
      <c r="BL19" s="12">
        <v>0</v>
      </c>
      <c r="BM19" s="13">
        <v>0</v>
      </c>
      <c r="BN19" s="27">
        <v>0</v>
      </c>
      <c r="BO19" s="25">
        <v>0</v>
      </c>
      <c r="BP19" s="22">
        <v>0</v>
      </c>
      <c r="BQ19" s="12">
        <v>0</v>
      </c>
      <c r="BR19" s="13">
        <v>0</v>
      </c>
      <c r="BS19" s="13">
        <v>0</v>
      </c>
      <c r="BT19" s="12">
        <v>0</v>
      </c>
      <c r="BU19" s="12">
        <v>0</v>
      </c>
      <c r="BV19" s="12">
        <v>0</v>
      </c>
      <c r="BW19" s="12">
        <v>0</v>
      </c>
      <c r="BX19" s="12">
        <v>0</v>
      </c>
      <c r="BY19" s="22">
        <v>0</v>
      </c>
      <c r="BZ19" s="22">
        <v>0</v>
      </c>
      <c r="CA19" s="12">
        <v>0</v>
      </c>
      <c r="CB19" s="13">
        <v>0</v>
      </c>
      <c r="CC19" s="27">
        <v>0</v>
      </c>
      <c r="CD19" s="22">
        <v>0</v>
      </c>
      <c r="CE19" s="12">
        <v>0</v>
      </c>
      <c r="CF19" s="13">
        <v>0</v>
      </c>
      <c r="CG19" s="25">
        <v>227851</v>
      </c>
      <c r="CH19" s="12">
        <v>0</v>
      </c>
      <c r="CI19" s="12">
        <v>0</v>
      </c>
      <c r="CJ19" s="12">
        <v>0</v>
      </c>
      <c r="CK19" s="29">
        <v>0</v>
      </c>
    </row>
    <row r="20" spans="1:89" s="1" customFormat="1" ht="18" customHeight="1">
      <c r="A20" s="7" t="s">
        <v>16</v>
      </c>
      <c r="B20" s="42">
        <f t="shared" si="1"/>
        <v>832815</v>
      </c>
      <c r="C20" s="40">
        <f t="shared" si="2"/>
        <v>90980</v>
      </c>
      <c r="D20" s="12">
        <f t="shared" si="3"/>
        <v>213845.69</v>
      </c>
      <c r="E20" s="14">
        <f t="shared" si="0"/>
        <v>235.0469224005276</v>
      </c>
      <c r="F20" s="16">
        <f t="shared" si="4"/>
        <v>25.677454176497783</v>
      </c>
      <c r="G20" s="18">
        <v>556000</v>
      </c>
      <c r="H20" s="22">
        <v>70180</v>
      </c>
      <c r="I20" s="12">
        <v>72450.45</v>
      </c>
      <c r="J20" s="23">
        <f t="shared" si="5"/>
        <v>103.23518096323738</v>
      </c>
      <c r="K20" s="24">
        <f t="shared" si="6"/>
        <v>13.030656474820143</v>
      </c>
      <c r="L20" s="25">
        <v>0</v>
      </c>
      <c r="M20" s="22">
        <v>0</v>
      </c>
      <c r="N20" s="12">
        <v>0</v>
      </c>
      <c r="O20" s="23">
        <v>0</v>
      </c>
      <c r="P20" s="24">
        <v>0</v>
      </c>
      <c r="Q20" s="25">
        <v>0</v>
      </c>
      <c r="R20" s="22">
        <v>0</v>
      </c>
      <c r="S20" s="12">
        <v>0</v>
      </c>
      <c r="T20" s="13">
        <v>0</v>
      </c>
      <c r="U20" s="13">
        <v>0</v>
      </c>
      <c r="V20" s="25">
        <v>10000</v>
      </c>
      <c r="W20" s="22">
        <v>0</v>
      </c>
      <c r="X20" s="12">
        <v>29677.5</v>
      </c>
      <c r="Y20" s="13">
        <v>0</v>
      </c>
      <c r="Z20" s="17">
        <f t="shared" si="14"/>
        <v>296.77500000000003</v>
      </c>
      <c r="AA20" s="26">
        <v>0</v>
      </c>
      <c r="AB20" s="22">
        <v>0</v>
      </c>
      <c r="AC20" s="12">
        <v>0</v>
      </c>
      <c r="AD20" s="13">
        <v>0</v>
      </c>
      <c r="AE20" s="13">
        <v>0</v>
      </c>
      <c r="AF20" s="25">
        <v>30000</v>
      </c>
      <c r="AG20" s="12">
        <v>0</v>
      </c>
      <c r="AH20" s="12">
        <v>29987.02</v>
      </c>
      <c r="AI20" s="12">
        <v>0</v>
      </c>
      <c r="AJ20" s="27">
        <f t="shared" si="9"/>
        <v>99.95673333333333</v>
      </c>
      <c r="AK20" s="25">
        <v>5000</v>
      </c>
      <c r="AL20" s="22">
        <v>800</v>
      </c>
      <c r="AM20" s="12">
        <v>2900</v>
      </c>
      <c r="AN20" s="12">
        <f t="shared" si="15"/>
        <v>362.5</v>
      </c>
      <c r="AO20" s="28">
        <f t="shared" si="8"/>
        <v>57.99999999999999</v>
      </c>
      <c r="AP20" s="25">
        <v>111815</v>
      </c>
      <c r="AQ20" s="22">
        <v>0</v>
      </c>
      <c r="AR20" s="12">
        <v>33476.05</v>
      </c>
      <c r="AS20" s="13">
        <v>0</v>
      </c>
      <c r="AT20" s="13">
        <f t="shared" si="10"/>
        <v>29.938782810892995</v>
      </c>
      <c r="AU20" s="25">
        <v>0</v>
      </c>
      <c r="AV20" s="22">
        <v>0</v>
      </c>
      <c r="AW20" s="12">
        <v>21343</v>
      </c>
      <c r="AX20" s="13">
        <v>0</v>
      </c>
      <c r="AY20" s="27">
        <v>0</v>
      </c>
      <c r="AZ20" s="25">
        <v>0</v>
      </c>
      <c r="BA20" s="12">
        <v>0</v>
      </c>
      <c r="BB20" s="12">
        <v>0</v>
      </c>
      <c r="BC20" s="12">
        <v>0</v>
      </c>
      <c r="BD20" s="27">
        <v>0</v>
      </c>
      <c r="BE20" s="25">
        <v>0</v>
      </c>
      <c r="BF20" s="22">
        <v>0</v>
      </c>
      <c r="BG20" s="12">
        <v>0</v>
      </c>
      <c r="BH20" s="13">
        <v>0</v>
      </c>
      <c r="BI20" s="13">
        <v>0</v>
      </c>
      <c r="BJ20" s="25">
        <v>0</v>
      </c>
      <c r="BK20" s="22">
        <v>0</v>
      </c>
      <c r="BL20" s="12">
        <v>0</v>
      </c>
      <c r="BM20" s="13">
        <v>0</v>
      </c>
      <c r="BN20" s="27">
        <v>0</v>
      </c>
      <c r="BO20" s="25">
        <v>0</v>
      </c>
      <c r="BP20" s="22">
        <v>0</v>
      </c>
      <c r="BQ20" s="12">
        <v>0</v>
      </c>
      <c r="BR20" s="13">
        <v>0</v>
      </c>
      <c r="BS20" s="13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22">
        <v>0</v>
      </c>
      <c r="BZ20" s="22">
        <v>0</v>
      </c>
      <c r="CA20" s="12">
        <v>1000</v>
      </c>
      <c r="CB20" s="13">
        <v>0</v>
      </c>
      <c r="CC20" s="27">
        <v>0</v>
      </c>
      <c r="CD20" s="22">
        <v>0</v>
      </c>
      <c r="CE20" s="12">
        <v>3000</v>
      </c>
      <c r="CF20" s="13">
        <v>0</v>
      </c>
      <c r="CG20" s="25">
        <v>120000</v>
      </c>
      <c r="CH20" s="12">
        <v>20000</v>
      </c>
      <c r="CI20" s="12">
        <v>20011.67</v>
      </c>
      <c r="CJ20" s="12">
        <f>CI20/CH20*100</f>
        <v>100.05834999999999</v>
      </c>
      <c r="CK20" s="29">
        <f t="shared" si="11"/>
        <v>16.676391666666664</v>
      </c>
    </row>
    <row r="21" spans="1:89" s="1" customFormat="1" ht="18" customHeight="1">
      <c r="A21" s="7" t="s">
        <v>17</v>
      </c>
      <c r="B21" s="42">
        <f t="shared" si="1"/>
        <v>1979600</v>
      </c>
      <c r="C21" s="40">
        <f t="shared" si="2"/>
        <v>315600</v>
      </c>
      <c r="D21" s="12">
        <f t="shared" si="3"/>
        <v>526019.3300000001</v>
      </c>
      <c r="E21" s="14">
        <f t="shared" si="0"/>
        <v>166.6727915082383</v>
      </c>
      <c r="F21" s="16">
        <f t="shared" si="4"/>
        <v>26.572000909274607</v>
      </c>
      <c r="G21" s="18">
        <v>1453000</v>
      </c>
      <c r="H21" s="22">
        <v>240000</v>
      </c>
      <c r="I21" s="12">
        <v>236529.07</v>
      </c>
      <c r="J21" s="23">
        <f t="shared" si="5"/>
        <v>98.55377916666667</v>
      </c>
      <c r="K21" s="24">
        <f t="shared" si="6"/>
        <v>16.278669649002065</v>
      </c>
      <c r="L21" s="25">
        <v>0</v>
      </c>
      <c r="M21" s="22">
        <v>0</v>
      </c>
      <c r="N21" s="12">
        <v>0</v>
      </c>
      <c r="O21" s="23">
        <v>0</v>
      </c>
      <c r="P21" s="24">
        <v>0</v>
      </c>
      <c r="Q21" s="25">
        <v>0</v>
      </c>
      <c r="R21" s="22">
        <v>0</v>
      </c>
      <c r="S21" s="12">
        <v>0</v>
      </c>
      <c r="T21" s="13">
        <v>0</v>
      </c>
      <c r="U21" s="13">
        <v>0</v>
      </c>
      <c r="V21" s="25">
        <v>41000</v>
      </c>
      <c r="W21" s="22">
        <v>8000</v>
      </c>
      <c r="X21" s="12">
        <v>50219.5</v>
      </c>
      <c r="Y21" s="13">
        <f>X21/W21*100</f>
        <v>627.74375</v>
      </c>
      <c r="Z21" s="17">
        <f t="shared" si="14"/>
        <v>122.48658536585366</v>
      </c>
      <c r="AA21" s="26">
        <v>0</v>
      </c>
      <c r="AB21" s="22">
        <v>0</v>
      </c>
      <c r="AC21" s="12">
        <v>0</v>
      </c>
      <c r="AD21" s="13">
        <v>0</v>
      </c>
      <c r="AE21" s="13">
        <v>0</v>
      </c>
      <c r="AF21" s="25">
        <v>50000</v>
      </c>
      <c r="AG21" s="12">
        <v>8000</v>
      </c>
      <c r="AH21" s="12">
        <v>19236.02</v>
      </c>
      <c r="AI21" s="12">
        <f t="shared" si="16"/>
        <v>240.45025</v>
      </c>
      <c r="AJ21" s="27">
        <f t="shared" si="9"/>
        <v>38.47204</v>
      </c>
      <c r="AK21" s="25">
        <v>0</v>
      </c>
      <c r="AL21" s="22">
        <v>0</v>
      </c>
      <c r="AM21" s="12">
        <v>0</v>
      </c>
      <c r="AN21" s="12">
        <v>0</v>
      </c>
      <c r="AO21" s="28">
        <v>0</v>
      </c>
      <c r="AP21" s="25">
        <v>435600</v>
      </c>
      <c r="AQ21" s="22">
        <v>59600</v>
      </c>
      <c r="AR21" s="12">
        <v>220034.74</v>
      </c>
      <c r="AS21" s="13">
        <f t="shared" si="12"/>
        <v>369.1858053691275</v>
      </c>
      <c r="AT21" s="13">
        <f t="shared" si="10"/>
        <v>50.513025711662074</v>
      </c>
      <c r="AU21" s="25">
        <v>0</v>
      </c>
      <c r="AV21" s="22">
        <v>0</v>
      </c>
      <c r="AW21" s="12">
        <v>0</v>
      </c>
      <c r="AX21" s="13">
        <v>0</v>
      </c>
      <c r="AY21" s="27">
        <v>0</v>
      </c>
      <c r="AZ21" s="25">
        <v>0</v>
      </c>
      <c r="BA21" s="12">
        <v>0</v>
      </c>
      <c r="BB21" s="12">
        <v>0</v>
      </c>
      <c r="BC21" s="12">
        <v>0</v>
      </c>
      <c r="BD21" s="27">
        <v>0</v>
      </c>
      <c r="BE21" s="25">
        <v>0</v>
      </c>
      <c r="BF21" s="22">
        <v>0</v>
      </c>
      <c r="BG21" s="12">
        <v>0</v>
      </c>
      <c r="BH21" s="13">
        <v>0</v>
      </c>
      <c r="BI21" s="13">
        <v>0</v>
      </c>
      <c r="BJ21" s="25">
        <v>0</v>
      </c>
      <c r="BK21" s="22">
        <v>0</v>
      </c>
      <c r="BL21" s="12">
        <v>0</v>
      </c>
      <c r="BM21" s="13">
        <v>0</v>
      </c>
      <c r="BN21" s="27">
        <v>0</v>
      </c>
      <c r="BO21" s="25">
        <v>0</v>
      </c>
      <c r="BP21" s="22">
        <v>0</v>
      </c>
      <c r="BQ21" s="12">
        <v>0</v>
      </c>
      <c r="BR21" s="13">
        <v>0</v>
      </c>
      <c r="BS21" s="13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22">
        <v>0</v>
      </c>
      <c r="BZ21" s="22">
        <v>0</v>
      </c>
      <c r="CA21" s="12">
        <v>0</v>
      </c>
      <c r="CB21" s="13">
        <v>0</v>
      </c>
      <c r="CC21" s="27">
        <v>0</v>
      </c>
      <c r="CD21" s="22">
        <v>0</v>
      </c>
      <c r="CE21" s="12">
        <v>0</v>
      </c>
      <c r="CF21" s="13">
        <v>0</v>
      </c>
      <c r="CG21" s="25">
        <v>0</v>
      </c>
      <c r="CH21" s="12">
        <v>0</v>
      </c>
      <c r="CI21" s="12">
        <v>0</v>
      </c>
      <c r="CJ21" s="12">
        <v>0</v>
      </c>
      <c r="CK21" s="29">
        <v>0</v>
      </c>
    </row>
    <row r="22" spans="1:89" s="1" customFormat="1" ht="18" customHeight="1">
      <c r="A22" s="7" t="s">
        <v>18</v>
      </c>
      <c r="B22" s="42">
        <f t="shared" si="1"/>
        <v>983289</v>
      </c>
      <c r="C22" s="40">
        <f t="shared" si="2"/>
        <v>146580</v>
      </c>
      <c r="D22" s="12">
        <f t="shared" si="3"/>
        <v>163630.22</v>
      </c>
      <c r="E22" s="14">
        <f t="shared" si="0"/>
        <v>111.63202346841314</v>
      </c>
      <c r="F22" s="16">
        <f t="shared" si="4"/>
        <v>16.64111161621863</v>
      </c>
      <c r="G22" s="18">
        <v>371000</v>
      </c>
      <c r="H22" s="22">
        <v>66000</v>
      </c>
      <c r="I22" s="12">
        <v>55086.73</v>
      </c>
      <c r="J22" s="23">
        <f t="shared" si="5"/>
        <v>83.46474242424243</v>
      </c>
      <c r="K22" s="24">
        <f t="shared" si="6"/>
        <v>14.848175202156336</v>
      </c>
      <c r="L22" s="25">
        <v>0</v>
      </c>
      <c r="M22" s="22">
        <v>0</v>
      </c>
      <c r="N22" s="12">
        <v>0</v>
      </c>
      <c r="O22" s="23">
        <v>0</v>
      </c>
      <c r="P22" s="24">
        <v>0</v>
      </c>
      <c r="Q22" s="25">
        <v>0</v>
      </c>
      <c r="R22" s="22">
        <v>0</v>
      </c>
      <c r="S22" s="12">
        <v>0</v>
      </c>
      <c r="T22" s="13">
        <v>0</v>
      </c>
      <c r="U22" s="13">
        <v>0</v>
      </c>
      <c r="V22" s="25">
        <v>2000</v>
      </c>
      <c r="W22" s="22">
        <v>0</v>
      </c>
      <c r="X22" s="12">
        <v>977</v>
      </c>
      <c r="Y22" s="13">
        <v>0</v>
      </c>
      <c r="Z22" s="17">
        <f t="shared" si="14"/>
        <v>48.85</v>
      </c>
      <c r="AA22" s="26">
        <v>0</v>
      </c>
      <c r="AB22" s="22">
        <v>0</v>
      </c>
      <c r="AC22" s="12">
        <v>0</v>
      </c>
      <c r="AD22" s="13">
        <v>0</v>
      </c>
      <c r="AE22" s="13">
        <v>0</v>
      </c>
      <c r="AF22" s="25">
        <v>56000</v>
      </c>
      <c r="AG22" s="12">
        <v>4500</v>
      </c>
      <c r="AH22" s="12">
        <v>15335</v>
      </c>
      <c r="AI22" s="12">
        <f t="shared" si="16"/>
        <v>340.77777777777777</v>
      </c>
      <c r="AJ22" s="27">
        <f t="shared" si="9"/>
        <v>27.383928571428573</v>
      </c>
      <c r="AK22" s="25">
        <v>6000</v>
      </c>
      <c r="AL22" s="22">
        <v>1000</v>
      </c>
      <c r="AM22" s="12">
        <v>1400</v>
      </c>
      <c r="AN22" s="12">
        <f t="shared" si="15"/>
        <v>140</v>
      </c>
      <c r="AO22" s="28">
        <f t="shared" si="8"/>
        <v>23.333333333333332</v>
      </c>
      <c r="AP22" s="25">
        <v>138575</v>
      </c>
      <c r="AQ22" s="22">
        <v>28900</v>
      </c>
      <c r="AR22" s="12">
        <v>25222.12</v>
      </c>
      <c r="AS22" s="13">
        <f t="shared" si="12"/>
        <v>87.27377162629757</v>
      </c>
      <c r="AT22" s="13">
        <f t="shared" si="10"/>
        <v>18.20106079740213</v>
      </c>
      <c r="AU22" s="25">
        <v>0</v>
      </c>
      <c r="AV22" s="22">
        <v>0</v>
      </c>
      <c r="AW22" s="12">
        <v>0</v>
      </c>
      <c r="AX22" s="13">
        <v>0</v>
      </c>
      <c r="AY22" s="27">
        <v>0</v>
      </c>
      <c r="AZ22" s="25">
        <v>0</v>
      </c>
      <c r="BA22" s="12">
        <v>0</v>
      </c>
      <c r="BB22" s="12">
        <v>0</v>
      </c>
      <c r="BC22" s="12">
        <v>0</v>
      </c>
      <c r="BD22" s="27">
        <v>0</v>
      </c>
      <c r="BE22" s="25">
        <v>0</v>
      </c>
      <c r="BF22" s="22">
        <v>0</v>
      </c>
      <c r="BG22" s="12">
        <v>0</v>
      </c>
      <c r="BH22" s="13">
        <v>0</v>
      </c>
      <c r="BI22" s="13">
        <v>0</v>
      </c>
      <c r="BJ22" s="25">
        <v>0</v>
      </c>
      <c r="BK22" s="22">
        <v>0</v>
      </c>
      <c r="BL22" s="12">
        <v>0</v>
      </c>
      <c r="BM22" s="13">
        <v>0</v>
      </c>
      <c r="BN22" s="27">
        <v>0</v>
      </c>
      <c r="BO22" s="25">
        <v>0</v>
      </c>
      <c r="BP22" s="22">
        <v>0</v>
      </c>
      <c r="BQ22" s="12">
        <v>0</v>
      </c>
      <c r="BR22" s="13">
        <v>0</v>
      </c>
      <c r="BS22" s="13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22">
        <v>0</v>
      </c>
      <c r="BZ22" s="22">
        <v>0</v>
      </c>
      <c r="CA22" s="12">
        <v>0</v>
      </c>
      <c r="CB22" s="13">
        <v>0</v>
      </c>
      <c r="CC22" s="27">
        <v>0</v>
      </c>
      <c r="CD22" s="22">
        <v>0</v>
      </c>
      <c r="CE22" s="12">
        <v>0</v>
      </c>
      <c r="CF22" s="13">
        <v>0</v>
      </c>
      <c r="CG22" s="25">
        <v>409714</v>
      </c>
      <c r="CH22" s="12">
        <v>46180</v>
      </c>
      <c r="CI22" s="12">
        <v>65609.37</v>
      </c>
      <c r="CJ22" s="12">
        <f>CI22/CH22*100</f>
        <v>142.0731268947596</v>
      </c>
      <c r="CK22" s="29">
        <f t="shared" si="11"/>
        <v>16.013455727653923</v>
      </c>
    </row>
    <row r="23" spans="1:89" s="1" customFormat="1" ht="18" customHeight="1">
      <c r="A23" s="7" t="s">
        <v>19</v>
      </c>
      <c r="B23" s="42">
        <f t="shared" si="1"/>
        <v>524630</v>
      </c>
      <c r="C23" s="40">
        <f t="shared" si="2"/>
        <v>140788</v>
      </c>
      <c r="D23" s="12">
        <f t="shared" si="3"/>
        <v>174751.93</v>
      </c>
      <c r="E23" s="13">
        <f t="shared" si="0"/>
        <v>124.12416541182488</v>
      </c>
      <c r="F23" s="16">
        <f t="shared" si="4"/>
        <v>33.30955721174923</v>
      </c>
      <c r="G23" s="18">
        <v>326000</v>
      </c>
      <c r="H23" s="22">
        <v>59498</v>
      </c>
      <c r="I23" s="12">
        <v>54346.19</v>
      </c>
      <c r="J23" s="23">
        <f t="shared" si="5"/>
        <v>91.34120474637804</v>
      </c>
      <c r="K23" s="24">
        <f t="shared" si="6"/>
        <v>16.670610429447855</v>
      </c>
      <c r="L23" s="25">
        <v>0</v>
      </c>
      <c r="M23" s="22">
        <v>0</v>
      </c>
      <c r="N23" s="12">
        <v>0</v>
      </c>
      <c r="O23" s="23">
        <v>0</v>
      </c>
      <c r="P23" s="24">
        <v>0</v>
      </c>
      <c r="Q23" s="25">
        <v>0</v>
      </c>
      <c r="R23" s="22">
        <v>0</v>
      </c>
      <c r="S23" s="12">
        <v>0</v>
      </c>
      <c r="T23" s="13">
        <v>0</v>
      </c>
      <c r="U23" s="13">
        <v>0</v>
      </c>
      <c r="V23" s="25">
        <v>0</v>
      </c>
      <c r="W23" s="22">
        <v>0</v>
      </c>
      <c r="X23" s="12">
        <v>2500</v>
      </c>
      <c r="Y23" s="13">
        <v>0</v>
      </c>
      <c r="Z23" s="17">
        <v>0</v>
      </c>
      <c r="AA23" s="26">
        <v>0</v>
      </c>
      <c r="AB23" s="22">
        <v>0</v>
      </c>
      <c r="AC23" s="12">
        <v>0</v>
      </c>
      <c r="AD23" s="13">
        <v>0</v>
      </c>
      <c r="AE23" s="13">
        <v>0</v>
      </c>
      <c r="AF23" s="25">
        <v>46000</v>
      </c>
      <c r="AG23" s="12">
        <v>11490</v>
      </c>
      <c r="AH23" s="12">
        <v>3538.93</v>
      </c>
      <c r="AI23" s="12">
        <f t="shared" si="16"/>
        <v>30.800087032201912</v>
      </c>
      <c r="AJ23" s="27">
        <f t="shared" si="9"/>
        <v>7.693326086956522</v>
      </c>
      <c r="AK23" s="25">
        <v>5000</v>
      </c>
      <c r="AL23" s="22">
        <v>1000</v>
      </c>
      <c r="AM23" s="12">
        <v>1000</v>
      </c>
      <c r="AN23" s="12">
        <f t="shared" si="15"/>
        <v>100</v>
      </c>
      <c r="AO23" s="28">
        <f t="shared" si="8"/>
        <v>20</v>
      </c>
      <c r="AP23" s="25">
        <v>60518</v>
      </c>
      <c r="AQ23" s="22">
        <v>14900</v>
      </c>
      <c r="AR23" s="12">
        <v>18645.27</v>
      </c>
      <c r="AS23" s="13">
        <f>AR23/AQ23*100</f>
        <v>125.13604026845637</v>
      </c>
      <c r="AT23" s="13">
        <f t="shared" si="10"/>
        <v>30.809461647774217</v>
      </c>
      <c r="AU23" s="25">
        <v>19242</v>
      </c>
      <c r="AV23" s="22">
        <v>5900</v>
      </c>
      <c r="AW23" s="12">
        <v>4887.59</v>
      </c>
      <c r="AX23" s="13">
        <f>AW23/AV23*100</f>
        <v>82.84050847457627</v>
      </c>
      <c r="AY23" s="27">
        <f>AW23/AU23*100</f>
        <v>25.400634029726643</v>
      </c>
      <c r="AZ23" s="25">
        <v>0</v>
      </c>
      <c r="BA23" s="12">
        <v>0</v>
      </c>
      <c r="BB23" s="12">
        <v>0</v>
      </c>
      <c r="BC23" s="12">
        <v>0</v>
      </c>
      <c r="BD23" s="27">
        <v>0</v>
      </c>
      <c r="BE23" s="25">
        <v>0</v>
      </c>
      <c r="BF23" s="22">
        <v>0</v>
      </c>
      <c r="BG23" s="12">
        <v>0</v>
      </c>
      <c r="BH23" s="13">
        <v>0</v>
      </c>
      <c r="BI23" s="13">
        <v>0</v>
      </c>
      <c r="BJ23" s="25">
        <v>0</v>
      </c>
      <c r="BK23" s="22">
        <v>0</v>
      </c>
      <c r="BL23" s="12">
        <v>0</v>
      </c>
      <c r="BM23" s="13">
        <v>0</v>
      </c>
      <c r="BN23" s="27">
        <v>0</v>
      </c>
      <c r="BO23" s="25">
        <v>0</v>
      </c>
      <c r="BP23" s="22">
        <v>0</v>
      </c>
      <c r="BQ23" s="12">
        <v>0</v>
      </c>
      <c r="BR23" s="13">
        <v>0</v>
      </c>
      <c r="BS23" s="13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22">
        <v>0</v>
      </c>
      <c r="BZ23" s="22">
        <v>0</v>
      </c>
      <c r="CA23" s="12">
        <v>0</v>
      </c>
      <c r="CB23" s="13">
        <v>0</v>
      </c>
      <c r="CC23" s="27">
        <v>0</v>
      </c>
      <c r="CD23" s="22">
        <v>0</v>
      </c>
      <c r="CE23" s="12">
        <v>0</v>
      </c>
      <c r="CF23" s="13">
        <v>0</v>
      </c>
      <c r="CG23" s="25">
        <v>67870</v>
      </c>
      <c r="CH23" s="12">
        <v>48000</v>
      </c>
      <c r="CI23" s="12">
        <v>89833.95</v>
      </c>
      <c r="CJ23" s="12">
        <f>CI23/CH23*100</f>
        <v>187.1540625</v>
      </c>
      <c r="CK23" s="29">
        <f t="shared" si="11"/>
        <v>132.36179460733754</v>
      </c>
    </row>
    <row r="24" spans="1:89" s="1" customFormat="1" ht="18" customHeight="1">
      <c r="A24" s="11" t="s">
        <v>20</v>
      </c>
      <c r="B24" s="42">
        <f t="shared" si="1"/>
        <v>2806844</v>
      </c>
      <c r="C24" s="40">
        <f>H24+M24+R24+W24+AB24+AG24+AL24+AQ24+AV24+BF24+BK24+BP24+BZ24+CD24+CH24+BA24</f>
        <v>493022</v>
      </c>
      <c r="D24" s="12">
        <f>I24+N24+S24+X24+AC24+AH24+AM24+AR24+AW24+BG24+BL24+BQ24+CA24+CE24+CI24+BV24+BB24</f>
        <v>702445.03</v>
      </c>
      <c r="E24" s="13">
        <f t="shared" si="0"/>
        <v>142.4774208858834</v>
      </c>
      <c r="F24" s="16">
        <f t="shared" si="4"/>
        <v>25.026151435562504</v>
      </c>
      <c r="G24" s="18">
        <v>1993000</v>
      </c>
      <c r="H24" s="22">
        <v>289701</v>
      </c>
      <c r="I24" s="12">
        <v>288808.35</v>
      </c>
      <c r="J24" s="23">
        <f t="shared" si="5"/>
        <v>99.69187196454274</v>
      </c>
      <c r="K24" s="24">
        <f t="shared" si="6"/>
        <v>14.491136477671851</v>
      </c>
      <c r="L24" s="25">
        <v>0</v>
      </c>
      <c r="M24" s="22">
        <v>0</v>
      </c>
      <c r="N24" s="12">
        <v>0</v>
      </c>
      <c r="O24" s="23">
        <v>0</v>
      </c>
      <c r="P24" s="24">
        <v>0</v>
      </c>
      <c r="Q24" s="25">
        <v>0</v>
      </c>
      <c r="R24" s="22">
        <v>0</v>
      </c>
      <c r="S24" s="12">
        <v>0</v>
      </c>
      <c r="T24" s="13">
        <v>0</v>
      </c>
      <c r="U24" s="13">
        <v>0</v>
      </c>
      <c r="V24" s="25">
        <v>0</v>
      </c>
      <c r="W24" s="22">
        <v>0</v>
      </c>
      <c r="X24" s="12">
        <v>894.57</v>
      </c>
      <c r="Y24" s="13">
        <v>0</v>
      </c>
      <c r="Z24" s="17">
        <v>0</v>
      </c>
      <c r="AA24" s="26">
        <v>0</v>
      </c>
      <c r="AB24" s="22">
        <v>0</v>
      </c>
      <c r="AC24" s="12">
        <v>0</v>
      </c>
      <c r="AD24" s="13">
        <v>0</v>
      </c>
      <c r="AE24" s="13">
        <v>0</v>
      </c>
      <c r="AF24" s="25">
        <v>200000</v>
      </c>
      <c r="AG24" s="12">
        <v>143308</v>
      </c>
      <c r="AH24" s="12">
        <v>143519.47</v>
      </c>
      <c r="AI24" s="12">
        <f t="shared" si="16"/>
        <v>100.14756329025596</v>
      </c>
      <c r="AJ24" s="27">
        <f t="shared" si="9"/>
        <v>71.759735</v>
      </c>
      <c r="AK24" s="25">
        <v>7000</v>
      </c>
      <c r="AL24" s="22">
        <v>7000</v>
      </c>
      <c r="AM24" s="12">
        <v>9950</v>
      </c>
      <c r="AN24" s="12">
        <f t="shared" si="15"/>
        <v>142.14285714285714</v>
      </c>
      <c r="AO24" s="28">
        <f t="shared" si="8"/>
        <v>142.14285714285714</v>
      </c>
      <c r="AP24" s="25">
        <v>480055</v>
      </c>
      <c r="AQ24" s="22">
        <v>42232</v>
      </c>
      <c r="AR24" s="12">
        <v>42233.82</v>
      </c>
      <c r="AS24" s="13">
        <f t="shared" si="12"/>
        <v>100.00430952831975</v>
      </c>
      <c r="AT24" s="13">
        <f t="shared" si="10"/>
        <v>8.797704429700763</v>
      </c>
      <c r="AU24" s="25">
        <v>0</v>
      </c>
      <c r="AV24" s="22">
        <v>0</v>
      </c>
      <c r="AW24" s="12">
        <v>0</v>
      </c>
      <c r="AX24" s="13">
        <v>0</v>
      </c>
      <c r="AY24" s="27">
        <v>0</v>
      </c>
      <c r="AZ24" s="25">
        <v>42849</v>
      </c>
      <c r="BA24" s="12">
        <v>1841</v>
      </c>
      <c r="BB24" s="12">
        <v>1842</v>
      </c>
      <c r="BC24" s="12">
        <f>BB24/BA24*100</f>
        <v>100.05431830526888</v>
      </c>
      <c r="BD24" s="27">
        <f>BB24/AZ24*100</f>
        <v>4.298816775187285</v>
      </c>
      <c r="BE24" s="25">
        <v>75000</v>
      </c>
      <c r="BF24" s="22">
        <v>0</v>
      </c>
      <c r="BG24" s="12">
        <v>0</v>
      </c>
      <c r="BH24" s="13">
        <v>0</v>
      </c>
      <c r="BI24" s="13">
        <f>BG24/BE24*100</f>
        <v>0</v>
      </c>
      <c r="BJ24" s="25">
        <v>0</v>
      </c>
      <c r="BK24" s="22">
        <v>0</v>
      </c>
      <c r="BL24" s="12">
        <v>0</v>
      </c>
      <c r="BM24" s="13">
        <v>0</v>
      </c>
      <c r="BN24" s="27">
        <v>0</v>
      </c>
      <c r="BO24" s="25">
        <v>0</v>
      </c>
      <c r="BP24" s="22">
        <v>0</v>
      </c>
      <c r="BQ24" s="12">
        <v>0</v>
      </c>
      <c r="BR24" s="13">
        <v>0</v>
      </c>
      <c r="BS24" s="13">
        <v>0</v>
      </c>
      <c r="BT24" s="12">
        <v>0</v>
      </c>
      <c r="BU24" s="12">
        <v>0</v>
      </c>
      <c r="BV24" s="12">
        <v>45000</v>
      </c>
      <c r="BW24" s="12">
        <v>0</v>
      </c>
      <c r="BX24" s="12">
        <v>0</v>
      </c>
      <c r="BY24" s="22">
        <v>0</v>
      </c>
      <c r="BZ24" s="22">
        <v>0</v>
      </c>
      <c r="CA24" s="12">
        <v>0</v>
      </c>
      <c r="CB24" s="13">
        <v>0</v>
      </c>
      <c r="CC24" s="27">
        <v>0</v>
      </c>
      <c r="CD24" s="22">
        <v>0</v>
      </c>
      <c r="CE24" s="12">
        <v>0</v>
      </c>
      <c r="CF24" s="13">
        <v>0</v>
      </c>
      <c r="CG24" s="25">
        <v>8940</v>
      </c>
      <c r="CH24" s="12">
        <v>8940</v>
      </c>
      <c r="CI24" s="12">
        <v>170196.82</v>
      </c>
      <c r="CJ24" s="12">
        <f>CI24/CH24*100</f>
        <v>1903.767561521253</v>
      </c>
      <c r="CK24" s="29">
        <v>0</v>
      </c>
    </row>
    <row r="25" spans="1:89" ht="18" customHeight="1">
      <c r="A25" s="4" t="s">
        <v>21</v>
      </c>
      <c r="B25" s="42">
        <f t="shared" si="1"/>
        <v>1172417</v>
      </c>
      <c r="C25" s="40">
        <f t="shared" si="2"/>
        <v>184265</v>
      </c>
      <c r="D25" s="12">
        <f aca="true" t="shared" si="17" ref="D25:D35">I25+N25+S25+X25+AC25+AH25+AM25+AR25+AW25+BG25+BL25+BQ25+CA25+CE25+CI25+BV25+BB25</f>
        <v>219298.95</v>
      </c>
      <c r="E25" s="13">
        <f t="shared" si="0"/>
        <v>119.01280764116898</v>
      </c>
      <c r="F25" s="16">
        <f t="shared" si="4"/>
        <v>18.704859277884918</v>
      </c>
      <c r="G25" s="18">
        <v>597000</v>
      </c>
      <c r="H25" s="22">
        <v>90705</v>
      </c>
      <c r="I25" s="12">
        <v>94140.52</v>
      </c>
      <c r="J25" s="23">
        <f t="shared" si="5"/>
        <v>103.78757510611322</v>
      </c>
      <c r="K25" s="24">
        <f t="shared" si="6"/>
        <v>15.768931323283084</v>
      </c>
      <c r="L25" s="25">
        <v>0</v>
      </c>
      <c r="M25" s="22">
        <v>0</v>
      </c>
      <c r="N25" s="12">
        <v>0</v>
      </c>
      <c r="O25" s="23">
        <v>0</v>
      </c>
      <c r="P25" s="24">
        <v>0</v>
      </c>
      <c r="Q25" s="25">
        <v>0</v>
      </c>
      <c r="R25" s="22">
        <v>0</v>
      </c>
      <c r="S25" s="12">
        <v>0</v>
      </c>
      <c r="T25" s="13">
        <v>0</v>
      </c>
      <c r="U25" s="13">
        <v>0</v>
      </c>
      <c r="V25" s="25">
        <v>9000</v>
      </c>
      <c r="W25" s="22">
        <v>9000</v>
      </c>
      <c r="X25" s="12">
        <v>40597</v>
      </c>
      <c r="Y25" s="13">
        <f>X25/W25*100</f>
        <v>451.07777777777784</v>
      </c>
      <c r="Z25" s="17">
        <f t="shared" si="14"/>
        <v>451.07777777777784</v>
      </c>
      <c r="AA25" s="26">
        <v>0</v>
      </c>
      <c r="AB25" s="22">
        <v>0</v>
      </c>
      <c r="AC25" s="12">
        <v>0</v>
      </c>
      <c r="AD25" s="13">
        <v>0</v>
      </c>
      <c r="AE25" s="13">
        <v>0</v>
      </c>
      <c r="AF25" s="25">
        <v>122000</v>
      </c>
      <c r="AG25" s="12">
        <v>16938</v>
      </c>
      <c r="AH25" s="12">
        <v>16938</v>
      </c>
      <c r="AI25" s="12">
        <f t="shared" si="16"/>
        <v>100</v>
      </c>
      <c r="AJ25" s="27">
        <f t="shared" si="9"/>
        <v>13.883606557377048</v>
      </c>
      <c r="AK25" s="25">
        <v>15000</v>
      </c>
      <c r="AL25" s="22">
        <v>9300</v>
      </c>
      <c r="AM25" s="12">
        <v>9300</v>
      </c>
      <c r="AN25" s="12">
        <f t="shared" si="15"/>
        <v>100</v>
      </c>
      <c r="AO25" s="28">
        <f t="shared" si="8"/>
        <v>62</v>
      </c>
      <c r="AP25" s="25">
        <v>130446</v>
      </c>
      <c r="AQ25" s="22">
        <v>19285</v>
      </c>
      <c r="AR25" s="12">
        <v>19285.61</v>
      </c>
      <c r="AS25" s="13">
        <f t="shared" si="12"/>
        <v>100.00316308011408</v>
      </c>
      <c r="AT25" s="13">
        <f t="shared" si="10"/>
        <v>14.784362878125815</v>
      </c>
      <c r="AU25" s="25">
        <v>0</v>
      </c>
      <c r="AV25" s="22">
        <v>0</v>
      </c>
      <c r="AW25" s="12">
        <v>0</v>
      </c>
      <c r="AX25" s="13">
        <v>0</v>
      </c>
      <c r="AY25" s="27">
        <v>0</v>
      </c>
      <c r="AZ25" s="25">
        <v>0</v>
      </c>
      <c r="BA25" s="12">
        <v>0</v>
      </c>
      <c r="BB25" s="12">
        <v>0</v>
      </c>
      <c r="BC25" s="12">
        <v>0</v>
      </c>
      <c r="BD25" s="27">
        <v>0</v>
      </c>
      <c r="BE25" s="25">
        <v>0</v>
      </c>
      <c r="BF25" s="22">
        <v>0</v>
      </c>
      <c r="BG25" s="12">
        <v>0</v>
      </c>
      <c r="BH25" s="13">
        <v>0</v>
      </c>
      <c r="BI25" s="13">
        <v>0</v>
      </c>
      <c r="BJ25" s="25">
        <v>0</v>
      </c>
      <c r="BK25" s="22">
        <v>0</v>
      </c>
      <c r="BL25" s="12">
        <v>0</v>
      </c>
      <c r="BM25" s="13">
        <v>0</v>
      </c>
      <c r="BN25" s="27">
        <v>0</v>
      </c>
      <c r="BO25" s="25">
        <v>0</v>
      </c>
      <c r="BP25" s="22">
        <v>0</v>
      </c>
      <c r="BQ25" s="12">
        <v>0</v>
      </c>
      <c r="BR25" s="13">
        <v>0</v>
      </c>
      <c r="BS25" s="13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22">
        <v>3000</v>
      </c>
      <c r="BZ25" s="22">
        <v>0</v>
      </c>
      <c r="CA25" s="12">
        <v>0</v>
      </c>
      <c r="CB25" s="13">
        <v>0</v>
      </c>
      <c r="CC25" s="27">
        <v>0</v>
      </c>
      <c r="CD25" s="22">
        <v>0</v>
      </c>
      <c r="CE25" s="12">
        <v>0</v>
      </c>
      <c r="CF25" s="13">
        <v>0</v>
      </c>
      <c r="CG25" s="25">
        <v>295971</v>
      </c>
      <c r="CH25" s="12">
        <v>39037</v>
      </c>
      <c r="CI25" s="12">
        <v>39037.82</v>
      </c>
      <c r="CJ25" s="12">
        <f>CI25/CH25*100</f>
        <v>100.00210057125291</v>
      </c>
      <c r="CK25" s="29">
        <f t="shared" si="11"/>
        <v>13.18974494122735</v>
      </c>
    </row>
    <row r="26" spans="1:89" ht="18" customHeight="1">
      <c r="A26" s="4" t="s">
        <v>22</v>
      </c>
      <c r="B26" s="42">
        <f t="shared" si="1"/>
        <v>801880</v>
      </c>
      <c r="C26" s="40">
        <f t="shared" si="2"/>
        <v>114838</v>
      </c>
      <c r="D26" s="12">
        <f t="shared" si="17"/>
        <v>125079.27000000002</v>
      </c>
      <c r="E26" s="14">
        <f t="shared" si="0"/>
        <v>108.91801494278899</v>
      </c>
      <c r="F26" s="16">
        <f t="shared" si="4"/>
        <v>15.5982528557889</v>
      </c>
      <c r="G26" s="18">
        <v>449000</v>
      </c>
      <c r="H26" s="22">
        <v>49632</v>
      </c>
      <c r="I26" s="12">
        <v>50840.15</v>
      </c>
      <c r="J26" s="23">
        <f t="shared" si="5"/>
        <v>102.43421582849774</v>
      </c>
      <c r="K26" s="24">
        <f t="shared" si="6"/>
        <v>11.322973273942093</v>
      </c>
      <c r="L26" s="25">
        <v>0</v>
      </c>
      <c r="M26" s="22">
        <v>0</v>
      </c>
      <c r="N26" s="12">
        <v>0</v>
      </c>
      <c r="O26" s="23">
        <v>0</v>
      </c>
      <c r="P26" s="24">
        <v>0</v>
      </c>
      <c r="Q26" s="25">
        <v>0</v>
      </c>
      <c r="R26" s="22">
        <v>0</v>
      </c>
      <c r="S26" s="12">
        <v>0</v>
      </c>
      <c r="T26" s="13">
        <v>0</v>
      </c>
      <c r="U26" s="13">
        <v>0</v>
      </c>
      <c r="V26" s="25">
        <v>0</v>
      </c>
      <c r="W26" s="22">
        <v>0</v>
      </c>
      <c r="X26" s="12">
        <v>0</v>
      </c>
      <c r="Y26" s="13">
        <v>0</v>
      </c>
      <c r="Z26" s="17">
        <v>0</v>
      </c>
      <c r="AA26" s="26">
        <v>0</v>
      </c>
      <c r="AB26" s="22">
        <v>0</v>
      </c>
      <c r="AC26" s="12">
        <v>0</v>
      </c>
      <c r="AD26" s="13">
        <v>0</v>
      </c>
      <c r="AE26" s="13">
        <v>0</v>
      </c>
      <c r="AF26" s="25">
        <v>9000</v>
      </c>
      <c r="AG26" s="12">
        <v>1862</v>
      </c>
      <c r="AH26" s="12">
        <v>1862</v>
      </c>
      <c r="AI26" s="12">
        <f t="shared" si="16"/>
        <v>100</v>
      </c>
      <c r="AJ26" s="27">
        <f t="shared" si="9"/>
        <v>20.68888888888889</v>
      </c>
      <c r="AK26" s="25">
        <v>7000</v>
      </c>
      <c r="AL26" s="22">
        <v>2600</v>
      </c>
      <c r="AM26" s="12">
        <v>7700</v>
      </c>
      <c r="AN26" s="12">
        <f t="shared" si="15"/>
        <v>296.1538461538462</v>
      </c>
      <c r="AO26" s="28">
        <f t="shared" si="8"/>
        <v>110.00000000000001</v>
      </c>
      <c r="AP26" s="25">
        <v>13376</v>
      </c>
      <c r="AQ26" s="22">
        <v>3345</v>
      </c>
      <c r="AR26" s="12">
        <v>3324.59</v>
      </c>
      <c r="AS26" s="13">
        <f t="shared" si="12"/>
        <v>99.3898355754858</v>
      </c>
      <c r="AT26" s="13">
        <f t="shared" si="10"/>
        <v>24.854889354066987</v>
      </c>
      <c r="AU26" s="25">
        <v>0</v>
      </c>
      <c r="AV26" s="22">
        <v>0</v>
      </c>
      <c r="AW26" s="12">
        <v>0</v>
      </c>
      <c r="AX26" s="13">
        <v>0</v>
      </c>
      <c r="AY26" s="27">
        <v>0</v>
      </c>
      <c r="AZ26" s="25">
        <v>0</v>
      </c>
      <c r="BA26" s="12">
        <v>0</v>
      </c>
      <c r="BB26" s="12">
        <v>4140.57</v>
      </c>
      <c r="BC26" s="12">
        <v>0</v>
      </c>
      <c r="BD26" s="27">
        <v>0</v>
      </c>
      <c r="BE26" s="25">
        <v>0</v>
      </c>
      <c r="BF26" s="22">
        <v>0</v>
      </c>
      <c r="BG26" s="12">
        <v>0</v>
      </c>
      <c r="BH26" s="13">
        <v>0</v>
      </c>
      <c r="BI26" s="13">
        <v>0</v>
      </c>
      <c r="BJ26" s="25">
        <v>0</v>
      </c>
      <c r="BK26" s="22">
        <v>0</v>
      </c>
      <c r="BL26" s="12">
        <v>0</v>
      </c>
      <c r="BM26" s="13">
        <v>0</v>
      </c>
      <c r="BN26" s="27">
        <v>0</v>
      </c>
      <c r="BO26" s="25">
        <v>10504</v>
      </c>
      <c r="BP26" s="22">
        <v>1750</v>
      </c>
      <c r="BQ26" s="12">
        <v>1649.34</v>
      </c>
      <c r="BR26" s="13">
        <f>BQ26/BP26*100</f>
        <v>94.248</v>
      </c>
      <c r="BS26" s="13">
        <f>BQ26/BO26*100</f>
        <v>15.702018278750952</v>
      </c>
      <c r="BT26" s="12">
        <v>0</v>
      </c>
      <c r="BU26" s="12">
        <v>0</v>
      </c>
      <c r="BV26" s="12">
        <v>0</v>
      </c>
      <c r="BW26" s="12">
        <v>0</v>
      </c>
      <c r="BX26" s="12">
        <v>0</v>
      </c>
      <c r="BY26" s="22">
        <v>0</v>
      </c>
      <c r="BZ26" s="22">
        <v>0</v>
      </c>
      <c r="CA26" s="12">
        <v>0</v>
      </c>
      <c r="CB26" s="13">
        <v>0</v>
      </c>
      <c r="CC26" s="27">
        <v>0</v>
      </c>
      <c r="CD26" s="22">
        <v>0</v>
      </c>
      <c r="CE26" s="12">
        <v>0</v>
      </c>
      <c r="CF26" s="13">
        <v>0</v>
      </c>
      <c r="CG26" s="25">
        <v>313000</v>
      </c>
      <c r="CH26" s="12">
        <v>55649</v>
      </c>
      <c r="CI26" s="12">
        <v>55562.62</v>
      </c>
      <c r="CJ26" s="12">
        <f>CI26/CH26*100</f>
        <v>99.84477708494313</v>
      </c>
      <c r="CK26" s="29">
        <f t="shared" si="11"/>
        <v>17.751635782747606</v>
      </c>
    </row>
    <row r="27" spans="1:89" ht="18" customHeight="1">
      <c r="A27" s="11" t="s">
        <v>23</v>
      </c>
      <c r="B27" s="42">
        <f t="shared" si="1"/>
        <v>1403100</v>
      </c>
      <c r="C27" s="40">
        <f t="shared" si="2"/>
        <v>288034</v>
      </c>
      <c r="D27" s="12">
        <f t="shared" si="17"/>
        <v>282323.47</v>
      </c>
      <c r="E27" s="13">
        <f t="shared" si="0"/>
        <v>98.01741113896276</v>
      </c>
      <c r="F27" s="16">
        <f t="shared" si="4"/>
        <v>20.12140759746276</v>
      </c>
      <c r="G27" s="18">
        <v>602000</v>
      </c>
      <c r="H27" s="22">
        <v>111589</v>
      </c>
      <c r="I27" s="12">
        <v>98606.58</v>
      </c>
      <c r="J27" s="23">
        <f t="shared" si="5"/>
        <v>88.3658604342722</v>
      </c>
      <c r="K27" s="24">
        <f t="shared" si="6"/>
        <v>16.379830564784054</v>
      </c>
      <c r="L27" s="25">
        <v>0</v>
      </c>
      <c r="M27" s="22">
        <v>0</v>
      </c>
      <c r="N27" s="12">
        <v>0</v>
      </c>
      <c r="O27" s="23">
        <v>0</v>
      </c>
      <c r="P27" s="24">
        <v>0</v>
      </c>
      <c r="Q27" s="25">
        <v>0</v>
      </c>
      <c r="R27" s="22">
        <v>0</v>
      </c>
      <c r="S27" s="12">
        <v>0</v>
      </c>
      <c r="T27" s="13">
        <v>0</v>
      </c>
      <c r="U27" s="13">
        <v>0</v>
      </c>
      <c r="V27" s="25">
        <v>3000</v>
      </c>
      <c r="W27" s="22">
        <v>750</v>
      </c>
      <c r="X27" s="12">
        <v>21322.5</v>
      </c>
      <c r="Y27" s="13">
        <f>X27/W27*100</f>
        <v>2843</v>
      </c>
      <c r="Z27" s="17">
        <f t="shared" si="14"/>
        <v>710.75</v>
      </c>
      <c r="AA27" s="26">
        <v>0</v>
      </c>
      <c r="AB27" s="22">
        <v>0</v>
      </c>
      <c r="AC27" s="12">
        <v>0</v>
      </c>
      <c r="AD27" s="13">
        <v>0</v>
      </c>
      <c r="AE27" s="13">
        <v>0</v>
      </c>
      <c r="AF27" s="25">
        <v>0</v>
      </c>
      <c r="AG27" s="12">
        <v>0</v>
      </c>
      <c r="AH27" s="12">
        <v>15</v>
      </c>
      <c r="AI27" s="12">
        <v>0</v>
      </c>
      <c r="AJ27" s="27">
        <v>0</v>
      </c>
      <c r="AK27" s="25">
        <v>4800</v>
      </c>
      <c r="AL27" s="22">
        <v>1200</v>
      </c>
      <c r="AM27" s="12">
        <v>8300</v>
      </c>
      <c r="AN27" s="12">
        <f t="shared" si="15"/>
        <v>691.6666666666667</v>
      </c>
      <c r="AO27" s="28">
        <f t="shared" si="8"/>
        <v>172.91666666666669</v>
      </c>
      <c r="AP27" s="25">
        <v>793300</v>
      </c>
      <c r="AQ27" s="22">
        <v>174495</v>
      </c>
      <c r="AR27" s="12">
        <v>127766.17</v>
      </c>
      <c r="AS27" s="13">
        <f t="shared" si="12"/>
        <v>73.22053353964297</v>
      </c>
      <c r="AT27" s="13">
        <f t="shared" si="10"/>
        <v>16.10565612000504</v>
      </c>
      <c r="AU27" s="25">
        <v>0</v>
      </c>
      <c r="AV27" s="22">
        <v>0</v>
      </c>
      <c r="AW27" s="12">
        <v>0</v>
      </c>
      <c r="AX27" s="13">
        <v>0</v>
      </c>
      <c r="AY27" s="27">
        <v>0</v>
      </c>
      <c r="AZ27" s="25">
        <v>0</v>
      </c>
      <c r="BA27" s="12">
        <v>0</v>
      </c>
      <c r="BB27" s="12">
        <v>0</v>
      </c>
      <c r="BC27" s="12">
        <v>0</v>
      </c>
      <c r="BD27" s="27">
        <v>0</v>
      </c>
      <c r="BE27" s="25">
        <v>0</v>
      </c>
      <c r="BF27" s="22">
        <v>0</v>
      </c>
      <c r="BG27" s="12">
        <v>0</v>
      </c>
      <c r="BH27" s="13">
        <v>0</v>
      </c>
      <c r="BI27" s="13">
        <v>0</v>
      </c>
      <c r="BJ27" s="25">
        <v>0</v>
      </c>
      <c r="BK27" s="22">
        <v>0</v>
      </c>
      <c r="BL27" s="12">
        <v>0</v>
      </c>
      <c r="BM27" s="13">
        <v>0</v>
      </c>
      <c r="BN27" s="27">
        <v>0</v>
      </c>
      <c r="BO27" s="25">
        <v>0</v>
      </c>
      <c r="BP27" s="22">
        <v>0</v>
      </c>
      <c r="BQ27" s="12">
        <v>0</v>
      </c>
      <c r="BR27" s="13">
        <v>0</v>
      </c>
      <c r="BS27" s="13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22">
        <v>0</v>
      </c>
      <c r="BZ27" s="22">
        <v>0</v>
      </c>
      <c r="CA27" s="12">
        <v>0</v>
      </c>
      <c r="CB27" s="13">
        <v>0</v>
      </c>
      <c r="CC27" s="27">
        <v>0</v>
      </c>
      <c r="CD27" s="22">
        <v>0</v>
      </c>
      <c r="CE27" s="12">
        <v>0</v>
      </c>
      <c r="CF27" s="13">
        <v>0</v>
      </c>
      <c r="CG27" s="25">
        <v>0</v>
      </c>
      <c r="CH27" s="12">
        <v>0</v>
      </c>
      <c r="CI27" s="12">
        <v>26313.22</v>
      </c>
      <c r="CJ27" s="12">
        <v>0</v>
      </c>
      <c r="CK27" s="29">
        <v>0</v>
      </c>
    </row>
    <row r="28" spans="1:89" ht="18" customHeight="1">
      <c r="A28" s="11" t="s">
        <v>24</v>
      </c>
      <c r="B28" s="42">
        <f t="shared" si="1"/>
        <v>1446000</v>
      </c>
      <c r="C28" s="40">
        <f t="shared" si="2"/>
        <v>273586</v>
      </c>
      <c r="D28" s="12">
        <f t="shared" si="17"/>
        <v>389274.06</v>
      </c>
      <c r="E28" s="13">
        <f t="shared" si="0"/>
        <v>142.2858114084785</v>
      </c>
      <c r="F28" s="16">
        <f t="shared" si="4"/>
        <v>26.9207510373444</v>
      </c>
      <c r="G28" s="18">
        <v>493000</v>
      </c>
      <c r="H28" s="22">
        <v>81413</v>
      </c>
      <c r="I28" s="12">
        <v>71480.47</v>
      </c>
      <c r="J28" s="23">
        <f t="shared" si="5"/>
        <v>87.7998231240711</v>
      </c>
      <c r="K28" s="24">
        <f t="shared" si="6"/>
        <v>14.499081135902635</v>
      </c>
      <c r="L28" s="25">
        <v>0</v>
      </c>
      <c r="M28" s="22">
        <v>0</v>
      </c>
      <c r="N28" s="12">
        <v>0</v>
      </c>
      <c r="O28" s="23">
        <v>0</v>
      </c>
      <c r="P28" s="24">
        <v>0</v>
      </c>
      <c r="Q28" s="25">
        <v>0</v>
      </c>
      <c r="R28" s="22">
        <v>0</v>
      </c>
      <c r="S28" s="12">
        <v>0</v>
      </c>
      <c r="T28" s="13">
        <v>0</v>
      </c>
      <c r="U28" s="13">
        <v>0</v>
      </c>
      <c r="V28" s="25">
        <v>6000</v>
      </c>
      <c r="W28" s="22">
        <v>0</v>
      </c>
      <c r="X28" s="12">
        <v>11399.5</v>
      </c>
      <c r="Y28" s="13">
        <v>0</v>
      </c>
      <c r="Z28" s="17">
        <f t="shared" si="14"/>
        <v>189.99166666666667</v>
      </c>
      <c r="AA28" s="26">
        <v>0</v>
      </c>
      <c r="AB28" s="22">
        <v>0</v>
      </c>
      <c r="AC28" s="12">
        <v>0</v>
      </c>
      <c r="AD28" s="13">
        <v>0</v>
      </c>
      <c r="AE28" s="13">
        <v>0</v>
      </c>
      <c r="AF28" s="25">
        <v>90000</v>
      </c>
      <c r="AG28" s="12">
        <v>20000</v>
      </c>
      <c r="AH28" s="12">
        <v>11930</v>
      </c>
      <c r="AI28" s="12">
        <f t="shared" si="16"/>
        <v>59.650000000000006</v>
      </c>
      <c r="AJ28" s="27">
        <f t="shared" si="9"/>
        <v>13.255555555555556</v>
      </c>
      <c r="AK28" s="25">
        <v>10000</v>
      </c>
      <c r="AL28" s="22">
        <v>1000</v>
      </c>
      <c r="AM28" s="12">
        <v>4950</v>
      </c>
      <c r="AN28" s="12">
        <f>AM28/AL28*100</f>
        <v>495</v>
      </c>
      <c r="AO28" s="28">
        <f t="shared" si="8"/>
        <v>49.5</v>
      </c>
      <c r="AP28" s="25">
        <v>21300</v>
      </c>
      <c r="AQ28" s="22">
        <v>7100</v>
      </c>
      <c r="AR28" s="12">
        <v>0</v>
      </c>
      <c r="AS28" s="13">
        <v>0</v>
      </c>
      <c r="AT28" s="13">
        <v>0</v>
      </c>
      <c r="AU28" s="25">
        <v>603700</v>
      </c>
      <c r="AV28" s="22">
        <v>119567</v>
      </c>
      <c r="AW28" s="12">
        <v>124628.97</v>
      </c>
      <c r="AX28" s="13">
        <f>AW28/AV28*100</f>
        <v>104.23358451746721</v>
      </c>
      <c r="AY28" s="27">
        <f>AW28/AU28*100</f>
        <v>20.644189166804704</v>
      </c>
      <c r="AZ28" s="25">
        <v>0</v>
      </c>
      <c r="BA28" s="12">
        <v>0</v>
      </c>
      <c r="BB28" s="12">
        <v>0</v>
      </c>
      <c r="BC28" s="12">
        <v>0</v>
      </c>
      <c r="BD28" s="27">
        <v>0</v>
      </c>
      <c r="BE28" s="25">
        <v>0</v>
      </c>
      <c r="BF28" s="22">
        <v>0</v>
      </c>
      <c r="BG28" s="12">
        <v>0</v>
      </c>
      <c r="BH28" s="13">
        <v>0</v>
      </c>
      <c r="BI28" s="13">
        <v>0</v>
      </c>
      <c r="BJ28" s="25">
        <v>0</v>
      </c>
      <c r="BK28" s="22">
        <v>0</v>
      </c>
      <c r="BL28" s="12">
        <v>0</v>
      </c>
      <c r="BM28" s="13">
        <v>0</v>
      </c>
      <c r="BN28" s="27">
        <v>0</v>
      </c>
      <c r="BO28" s="25">
        <v>0</v>
      </c>
      <c r="BP28" s="22">
        <v>0</v>
      </c>
      <c r="BQ28" s="12">
        <v>401.59</v>
      </c>
      <c r="BR28" s="13">
        <v>0</v>
      </c>
      <c r="BS28" s="13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22">
        <v>0</v>
      </c>
      <c r="BZ28" s="22">
        <v>0</v>
      </c>
      <c r="CA28" s="12">
        <v>9000</v>
      </c>
      <c r="CB28" s="13">
        <v>0</v>
      </c>
      <c r="CC28" s="27">
        <v>0</v>
      </c>
      <c r="CD28" s="22">
        <v>0</v>
      </c>
      <c r="CE28" s="12">
        <v>0</v>
      </c>
      <c r="CF28" s="13">
        <v>0</v>
      </c>
      <c r="CG28" s="25">
        <v>222000</v>
      </c>
      <c r="CH28" s="12">
        <v>44506</v>
      </c>
      <c r="CI28" s="12">
        <v>155483.53</v>
      </c>
      <c r="CJ28" s="12">
        <f>CI28/CH28*100</f>
        <v>349.3540870893812</v>
      </c>
      <c r="CK28" s="29">
        <f t="shared" si="11"/>
        <v>70.03762612612613</v>
      </c>
    </row>
    <row r="29" spans="1:89" ht="18" customHeight="1">
      <c r="A29" s="11" t="s">
        <v>25</v>
      </c>
      <c r="B29" s="42">
        <f t="shared" si="1"/>
        <v>1452553</v>
      </c>
      <c r="C29" s="40">
        <f t="shared" si="2"/>
        <v>233702</v>
      </c>
      <c r="D29" s="12">
        <f t="shared" si="17"/>
        <v>257195.34</v>
      </c>
      <c r="E29" s="13">
        <f t="shared" si="0"/>
        <v>110.05269103388076</v>
      </c>
      <c r="F29" s="16">
        <f t="shared" si="4"/>
        <v>17.706434119787712</v>
      </c>
      <c r="G29" s="18">
        <v>524000</v>
      </c>
      <c r="H29" s="22">
        <v>101375</v>
      </c>
      <c r="I29" s="12">
        <v>101386.89</v>
      </c>
      <c r="J29" s="23">
        <f t="shared" si="5"/>
        <v>100.011728729963</v>
      </c>
      <c r="K29" s="24">
        <f t="shared" si="6"/>
        <v>19.34864312977099</v>
      </c>
      <c r="L29" s="25">
        <v>0</v>
      </c>
      <c r="M29" s="22">
        <v>0</v>
      </c>
      <c r="N29" s="12">
        <v>0</v>
      </c>
      <c r="O29" s="23">
        <v>0</v>
      </c>
      <c r="P29" s="24">
        <v>0</v>
      </c>
      <c r="Q29" s="25">
        <v>0</v>
      </c>
      <c r="R29" s="22">
        <v>0</v>
      </c>
      <c r="S29" s="12">
        <v>0</v>
      </c>
      <c r="T29" s="13">
        <v>0</v>
      </c>
      <c r="U29" s="13">
        <v>0</v>
      </c>
      <c r="V29" s="25">
        <v>89000</v>
      </c>
      <c r="W29" s="22">
        <v>71759</v>
      </c>
      <c r="X29" s="12">
        <v>89310.5</v>
      </c>
      <c r="Y29" s="13">
        <f>X29/W29*100</f>
        <v>124.4589528839588</v>
      </c>
      <c r="Z29" s="17">
        <f t="shared" si="14"/>
        <v>100.34887640449439</v>
      </c>
      <c r="AA29" s="26">
        <v>0</v>
      </c>
      <c r="AB29" s="22">
        <v>0</v>
      </c>
      <c r="AC29" s="12">
        <v>0</v>
      </c>
      <c r="AD29" s="13">
        <v>0</v>
      </c>
      <c r="AE29" s="13">
        <v>0</v>
      </c>
      <c r="AF29" s="25">
        <v>487000</v>
      </c>
      <c r="AG29" s="12">
        <v>17160</v>
      </c>
      <c r="AH29" s="12">
        <v>17210.83</v>
      </c>
      <c r="AI29" s="12">
        <f aca="true" t="shared" si="18" ref="AI29:AI35">AH29/AG29*100</f>
        <v>100.29621212121214</v>
      </c>
      <c r="AJ29" s="27">
        <f t="shared" si="9"/>
        <v>3.5340513347022586</v>
      </c>
      <c r="AK29" s="25">
        <v>5000</v>
      </c>
      <c r="AL29" s="22">
        <v>4000</v>
      </c>
      <c r="AM29" s="12">
        <v>8450</v>
      </c>
      <c r="AN29" s="12">
        <f t="shared" si="15"/>
        <v>211.24999999999997</v>
      </c>
      <c r="AO29" s="28">
        <f t="shared" si="8"/>
        <v>169</v>
      </c>
      <c r="AP29" s="25">
        <v>170086</v>
      </c>
      <c r="AQ29" s="22">
        <v>11250</v>
      </c>
      <c r="AR29" s="12">
        <v>11676.33</v>
      </c>
      <c r="AS29" s="13">
        <f t="shared" si="12"/>
        <v>103.7896</v>
      </c>
      <c r="AT29" s="13">
        <f t="shared" si="10"/>
        <v>6.864956551391649</v>
      </c>
      <c r="AU29" s="25">
        <v>60699</v>
      </c>
      <c r="AV29" s="22">
        <v>5058</v>
      </c>
      <c r="AW29" s="12">
        <v>5058.33</v>
      </c>
      <c r="AX29" s="13">
        <f>AW29/AV29*100</f>
        <v>100.00652431791221</v>
      </c>
      <c r="AY29" s="27">
        <f>AW29/AU29*100</f>
        <v>8.333465131221272</v>
      </c>
      <c r="AZ29" s="25">
        <v>0</v>
      </c>
      <c r="BA29" s="12">
        <v>0</v>
      </c>
      <c r="BB29" s="12">
        <v>0</v>
      </c>
      <c r="BC29" s="12">
        <v>0</v>
      </c>
      <c r="BD29" s="27">
        <v>0</v>
      </c>
      <c r="BE29" s="25">
        <v>0</v>
      </c>
      <c r="BF29" s="22">
        <v>0</v>
      </c>
      <c r="BG29" s="12">
        <v>0</v>
      </c>
      <c r="BH29" s="13">
        <v>0</v>
      </c>
      <c r="BI29" s="13">
        <v>0</v>
      </c>
      <c r="BJ29" s="25">
        <v>0</v>
      </c>
      <c r="BK29" s="22">
        <v>0</v>
      </c>
      <c r="BL29" s="12">
        <v>0</v>
      </c>
      <c r="BM29" s="13">
        <v>0</v>
      </c>
      <c r="BN29" s="27">
        <v>0</v>
      </c>
      <c r="BO29" s="25">
        <v>0</v>
      </c>
      <c r="BP29" s="22">
        <v>0</v>
      </c>
      <c r="BQ29" s="12">
        <v>0</v>
      </c>
      <c r="BR29" s="13">
        <v>0</v>
      </c>
      <c r="BS29" s="13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22">
        <v>0</v>
      </c>
      <c r="BZ29" s="22">
        <v>0</v>
      </c>
      <c r="CA29" s="12">
        <v>1000</v>
      </c>
      <c r="CB29" s="13">
        <v>0</v>
      </c>
      <c r="CC29" s="27">
        <v>0</v>
      </c>
      <c r="CD29" s="22">
        <v>0</v>
      </c>
      <c r="CE29" s="12">
        <v>0</v>
      </c>
      <c r="CF29" s="13">
        <v>0</v>
      </c>
      <c r="CG29" s="25">
        <v>116768</v>
      </c>
      <c r="CH29" s="12">
        <v>23100</v>
      </c>
      <c r="CI29" s="12">
        <v>23102.46</v>
      </c>
      <c r="CJ29" s="12">
        <f>CI29/CH29*100</f>
        <v>100.01064935064935</v>
      </c>
      <c r="CK29" s="29">
        <v>0</v>
      </c>
    </row>
    <row r="30" spans="1:89" ht="18.75" customHeight="1">
      <c r="A30" s="4" t="s">
        <v>26</v>
      </c>
      <c r="B30" s="42">
        <f t="shared" si="1"/>
        <v>1314334</v>
      </c>
      <c r="C30" s="40">
        <f>H30+M30+R30+W30+AB30+AG30+AL30+AQ30+AV30+BF30+BK30+BP30+BZ30+CD30+CH30+BA30</f>
        <v>217959</v>
      </c>
      <c r="D30" s="12">
        <f t="shared" si="17"/>
        <v>414810.48</v>
      </c>
      <c r="E30" s="13">
        <f t="shared" si="0"/>
        <v>190.3158300414298</v>
      </c>
      <c r="F30" s="16">
        <f t="shared" si="4"/>
        <v>31.56050745092191</v>
      </c>
      <c r="G30" s="18">
        <v>1015000</v>
      </c>
      <c r="H30" s="22">
        <v>185000</v>
      </c>
      <c r="I30" s="12">
        <v>186532.86</v>
      </c>
      <c r="J30" s="23">
        <f t="shared" si="5"/>
        <v>100.82857297297296</v>
      </c>
      <c r="K30" s="24">
        <f t="shared" si="6"/>
        <v>18.377621674876846</v>
      </c>
      <c r="L30" s="25">
        <v>0</v>
      </c>
      <c r="M30" s="22">
        <v>0</v>
      </c>
      <c r="N30" s="12">
        <v>0</v>
      </c>
      <c r="O30" s="23">
        <v>0</v>
      </c>
      <c r="P30" s="24">
        <v>0</v>
      </c>
      <c r="Q30" s="25">
        <v>0</v>
      </c>
      <c r="R30" s="22">
        <v>0</v>
      </c>
      <c r="S30" s="12">
        <v>0</v>
      </c>
      <c r="T30" s="13">
        <v>0</v>
      </c>
      <c r="U30" s="13">
        <v>0</v>
      </c>
      <c r="V30" s="25">
        <v>77000</v>
      </c>
      <c r="W30" s="22">
        <v>18000</v>
      </c>
      <c r="X30" s="12">
        <v>209581.5</v>
      </c>
      <c r="Y30" s="13">
        <f>X30/W30*100</f>
        <v>1164.3416666666667</v>
      </c>
      <c r="Z30" s="17">
        <f t="shared" si="14"/>
        <v>272.1837662337662</v>
      </c>
      <c r="AA30" s="26">
        <v>0</v>
      </c>
      <c r="AB30" s="22">
        <v>0</v>
      </c>
      <c r="AC30" s="12">
        <v>0</v>
      </c>
      <c r="AD30" s="13">
        <v>0</v>
      </c>
      <c r="AE30" s="13">
        <v>0</v>
      </c>
      <c r="AF30" s="25">
        <v>19000</v>
      </c>
      <c r="AG30" s="12">
        <v>200</v>
      </c>
      <c r="AH30" s="12">
        <v>229</v>
      </c>
      <c r="AI30" s="12">
        <f t="shared" si="18"/>
        <v>114.5</v>
      </c>
      <c r="AJ30" s="27">
        <f t="shared" si="9"/>
        <v>1.2052631578947368</v>
      </c>
      <c r="AK30" s="25">
        <v>24000</v>
      </c>
      <c r="AL30" s="22">
        <v>3200</v>
      </c>
      <c r="AM30" s="12">
        <v>3200</v>
      </c>
      <c r="AN30" s="12">
        <f t="shared" si="15"/>
        <v>100</v>
      </c>
      <c r="AO30" s="28">
        <f t="shared" si="8"/>
        <v>13.333333333333334</v>
      </c>
      <c r="AP30" s="25">
        <v>697</v>
      </c>
      <c r="AQ30" s="22">
        <v>0</v>
      </c>
      <c r="AR30" s="12">
        <v>0</v>
      </c>
      <c r="AS30" s="13">
        <v>0</v>
      </c>
      <c r="AT30" s="13">
        <f t="shared" si="10"/>
        <v>0</v>
      </c>
      <c r="AU30" s="25">
        <v>0</v>
      </c>
      <c r="AV30" s="22">
        <v>0</v>
      </c>
      <c r="AW30" s="12">
        <v>0</v>
      </c>
      <c r="AX30" s="13">
        <v>0</v>
      </c>
      <c r="AY30" s="27">
        <v>0</v>
      </c>
      <c r="AZ30" s="25">
        <v>15037</v>
      </c>
      <c r="BA30" s="12">
        <v>3759</v>
      </c>
      <c r="BB30" s="12">
        <v>7402.12</v>
      </c>
      <c r="BC30" s="12">
        <f>BB30/BA30*100</f>
        <v>196.9172652301144</v>
      </c>
      <c r="BD30" s="12">
        <f>BC30/BB30*100</f>
        <v>2.6602819898909282</v>
      </c>
      <c r="BE30" s="25">
        <v>0</v>
      </c>
      <c r="BF30" s="22">
        <v>0</v>
      </c>
      <c r="BG30" s="12">
        <v>0</v>
      </c>
      <c r="BH30" s="13">
        <v>0</v>
      </c>
      <c r="BI30" s="13">
        <v>0</v>
      </c>
      <c r="BJ30" s="25">
        <v>0</v>
      </c>
      <c r="BK30" s="22">
        <v>0</v>
      </c>
      <c r="BL30" s="12">
        <v>0</v>
      </c>
      <c r="BM30" s="13">
        <v>0</v>
      </c>
      <c r="BN30" s="27">
        <v>0</v>
      </c>
      <c r="BO30" s="25">
        <v>0</v>
      </c>
      <c r="BP30" s="22">
        <v>0</v>
      </c>
      <c r="BQ30" s="12">
        <v>0</v>
      </c>
      <c r="BR30" s="13">
        <v>0</v>
      </c>
      <c r="BS30" s="13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22">
        <v>0</v>
      </c>
      <c r="BZ30" s="22">
        <v>0</v>
      </c>
      <c r="CA30" s="12">
        <v>0</v>
      </c>
      <c r="CB30" s="13">
        <v>0</v>
      </c>
      <c r="CC30" s="27">
        <v>0</v>
      </c>
      <c r="CD30" s="22">
        <v>0</v>
      </c>
      <c r="CE30" s="12">
        <v>0</v>
      </c>
      <c r="CF30" s="13">
        <v>0</v>
      </c>
      <c r="CG30" s="25">
        <v>163600</v>
      </c>
      <c r="CH30" s="12">
        <v>7800</v>
      </c>
      <c r="CI30" s="12">
        <v>7865</v>
      </c>
      <c r="CJ30" s="12">
        <f>CI30/CH30*100</f>
        <v>100.83333333333333</v>
      </c>
      <c r="CK30" s="29">
        <f t="shared" si="11"/>
        <v>4.807457212713937</v>
      </c>
    </row>
    <row r="31" spans="1:89" ht="18.75" customHeight="1">
      <c r="A31" s="11" t="s">
        <v>27</v>
      </c>
      <c r="B31" s="42">
        <f t="shared" si="1"/>
        <v>744110</v>
      </c>
      <c r="C31" s="40">
        <f t="shared" si="2"/>
        <v>194691</v>
      </c>
      <c r="D31" s="12">
        <f t="shared" si="17"/>
        <v>124489.82</v>
      </c>
      <c r="E31" s="13">
        <f t="shared" si="0"/>
        <v>63.942257217847775</v>
      </c>
      <c r="F31" s="16">
        <f t="shared" si="4"/>
        <v>16.730029162355027</v>
      </c>
      <c r="G31" s="18">
        <v>356000</v>
      </c>
      <c r="H31" s="22">
        <v>55433</v>
      </c>
      <c r="I31" s="12">
        <v>55432.53</v>
      </c>
      <c r="J31" s="23">
        <f t="shared" si="5"/>
        <v>99.99915212959789</v>
      </c>
      <c r="K31" s="24">
        <f t="shared" si="6"/>
        <v>15.570935393258425</v>
      </c>
      <c r="L31" s="25">
        <v>0</v>
      </c>
      <c r="M31" s="22">
        <v>0</v>
      </c>
      <c r="N31" s="12">
        <v>0</v>
      </c>
      <c r="O31" s="23">
        <v>0</v>
      </c>
      <c r="P31" s="24">
        <v>0</v>
      </c>
      <c r="Q31" s="25">
        <v>0</v>
      </c>
      <c r="R31" s="22">
        <v>0</v>
      </c>
      <c r="S31" s="12">
        <v>0</v>
      </c>
      <c r="T31" s="13">
        <v>0</v>
      </c>
      <c r="U31" s="13">
        <v>0</v>
      </c>
      <c r="V31" s="25">
        <v>67000</v>
      </c>
      <c r="W31" s="22">
        <v>3627</v>
      </c>
      <c r="X31" s="12">
        <v>3627</v>
      </c>
      <c r="Y31" s="13">
        <f>X31/W31*100</f>
        <v>100</v>
      </c>
      <c r="Z31" s="17">
        <f t="shared" si="14"/>
        <v>5.413432835820895</v>
      </c>
      <c r="AA31" s="26">
        <v>0</v>
      </c>
      <c r="AB31" s="22">
        <v>0</v>
      </c>
      <c r="AC31" s="12">
        <v>0</v>
      </c>
      <c r="AD31" s="13">
        <v>0</v>
      </c>
      <c r="AE31" s="13">
        <v>0</v>
      </c>
      <c r="AF31" s="25">
        <v>160000</v>
      </c>
      <c r="AG31" s="12">
        <v>44974</v>
      </c>
      <c r="AH31" s="12">
        <v>44973.44</v>
      </c>
      <c r="AI31" s="12">
        <f t="shared" si="18"/>
        <v>99.99875483612755</v>
      </c>
      <c r="AJ31" s="27">
        <f t="shared" si="9"/>
        <v>28.1084</v>
      </c>
      <c r="AK31" s="25">
        <v>4000</v>
      </c>
      <c r="AL31" s="22">
        <v>0</v>
      </c>
      <c r="AM31" s="12">
        <v>0</v>
      </c>
      <c r="AN31" s="12">
        <v>0</v>
      </c>
      <c r="AO31" s="28">
        <f t="shared" si="8"/>
        <v>0</v>
      </c>
      <c r="AP31" s="25">
        <v>8300</v>
      </c>
      <c r="AQ31" s="22">
        <v>3098</v>
      </c>
      <c r="AR31" s="12">
        <v>3098</v>
      </c>
      <c r="AS31" s="13">
        <f t="shared" si="12"/>
        <v>100</v>
      </c>
      <c r="AT31" s="13">
        <f t="shared" si="10"/>
        <v>37.325301204819276</v>
      </c>
      <c r="AU31" s="25">
        <v>20600</v>
      </c>
      <c r="AV31" s="22">
        <v>16509</v>
      </c>
      <c r="AW31" s="12">
        <v>16508.85</v>
      </c>
      <c r="AX31" s="13">
        <f>AW31/AV31*100</f>
        <v>99.99909140468834</v>
      </c>
      <c r="AY31" s="27">
        <f>AW31/AU31*100</f>
        <v>80.14004854368932</v>
      </c>
      <c r="AZ31" s="25">
        <v>0</v>
      </c>
      <c r="BA31" s="12">
        <v>0</v>
      </c>
      <c r="BB31" s="12">
        <v>0</v>
      </c>
      <c r="BC31" s="12">
        <v>0</v>
      </c>
      <c r="BD31" s="27">
        <v>0</v>
      </c>
      <c r="BE31" s="25">
        <v>0</v>
      </c>
      <c r="BF31" s="22">
        <v>0</v>
      </c>
      <c r="BG31" s="12">
        <v>0</v>
      </c>
      <c r="BH31" s="13">
        <v>0</v>
      </c>
      <c r="BI31" s="13">
        <v>0</v>
      </c>
      <c r="BJ31" s="25">
        <v>0</v>
      </c>
      <c r="BK31" s="22">
        <v>0</v>
      </c>
      <c r="BL31" s="12">
        <v>0</v>
      </c>
      <c r="BM31" s="13">
        <v>0</v>
      </c>
      <c r="BN31" s="27">
        <v>0</v>
      </c>
      <c r="BO31" s="25">
        <v>0</v>
      </c>
      <c r="BP31" s="22">
        <v>0</v>
      </c>
      <c r="BQ31" s="12">
        <v>0</v>
      </c>
      <c r="BR31" s="13">
        <v>0</v>
      </c>
      <c r="BS31" s="13">
        <v>0</v>
      </c>
      <c r="BT31" s="12">
        <v>0</v>
      </c>
      <c r="BU31" s="12">
        <v>0</v>
      </c>
      <c r="BV31" s="12">
        <v>0</v>
      </c>
      <c r="BW31" s="12">
        <v>0</v>
      </c>
      <c r="BX31" s="12">
        <v>0</v>
      </c>
      <c r="BY31" s="22">
        <v>0</v>
      </c>
      <c r="BZ31" s="22">
        <v>0</v>
      </c>
      <c r="CA31" s="12">
        <v>0</v>
      </c>
      <c r="CB31" s="13">
        <v>0</v>
      </c>
      <c r="CC31" s="27">
        <v>0</v>
      </c>
      <c r="CD31" s="22">
        <v>0</v>
      </c>
      <c r="CE31" s="12">
        <v>-70200</v>
      </c>
      <c r="CF31" s="13">
        <v>0</v>
      </c>
      <c r="CG31" s="25">
        <v>128210</v>
      </c>
      <c r="CH31" s="12">
        <v>71050</v>
      </c>
      <c r="CI31" s="12">
        <v>71050</v>
      </c>
      <c r="CJ31" s="12">
        <f>CI31/CH31*100</f>
        <v>100</v>
      </c>
      <c r="CK31" s="29">
        <v>0</v>
      </c>
    </row>
    <row r="32" spans="1:89" ht="18.75" customHeight="1">
      <c r="A32" s="4" t="s">
        <v>28</v>
      </c>
      <c r="B32" s="42">
        <f t="shared" si="1"/>
        <v>339333</v>
      </c>
      <c r="C32" s="40">
        <f t="shared" si="2"/>
        <v>61692</v>
      </c>
      <c r="D32" s="12">
        <f t="shared" si="17"/>
        <v>128277.98000000001</v>
      </c>
      <c r="E32" s="13">
        <f t="shared" si="0"/>
        <v>207.93292485249304</v>
      </c>
      <c r="F32" s="16">
        <f t="shared" si="4"/>
        <v>37.80297819545992</v>
      </c>
      <c r="G32" s="18">
        <v>276000</v>
      </c>
      <c r="H32" s="22">
        <v>50180</v>
      </c>
      <c r="I32" s="12">
        <v>39478.98</v>
      </c>
      <c r="J32" s="23">
        <f t="shared" si="5"/>
        <v>78.67473096851336</v>
      </c>
      <c r="K32" s="24">
        <f t="shared" si="6"/>
        <v>14.303978260869565</v>
      </c>
      <c r="L32" s="25">
        <v>0</v>
      </c>
      <c r="M32" s="22">
        <v>0</v>
      </c>
      <c r="N32" s="12">
        <v>0</v>
      </c>
      <c r="O32" s="23">
        <v>0</v>
      </c>
      <c r="P32" s="24">
        <v>0</v>
      </c>
      <c r="Q32" s="25">
        <v>0</v>
      </c>
      <c r="R32" s="22">
        <v>0</v>
      </c>
      <c r="S32" s="12">
        <v>0</v>
      </c>
      <c r="T32" s="13">
        <v>0</v>
      </c>
      <c r="U32" s="13">
        <v>0</v>
      </c>
      <c r="V32" s="25">
        <v>0</v>
      </c>
      <c r="W32" s="22">
        <v>0</v>
      </c>
      <c r="X32" s="12">
        <v>82500</v>
      </c>
      <c r="Y32" s="13">
        <v>0</v>
      </c>
      <c r="Z32" s="17">
        <v>0</v>
      </c>
      <c r="AA32" s="26">
        <v>0</v>
      </c>
      <c r="AB32" s="22">
        <v>0</v>
      </c>
      <c r="AC32" s="12">
        <v>0</v>
      </c>
      <c r="AD32" s="13">
        <v>0</v>
      </c>
      <c r="AE32" s="13">
        <v>0</v>
      </c>
      <c r="AF32" s="25">
        <v>10000</v>
      </c>
      <c r="AG32" s="12">
        <v>1818</v>
      </c>
      <c r="AH32" s="12">
        <v>2299</v>
      </c>
      <c r="AI32" s="12">
        <f t="shared" si="18"/>
        <v>126.45764576457645</v>
      </c>
      <c r="AJ32" s="27">
        <f t="shared" si="9"/>
        <v>22.99</v>
      </c>
      <c r="AK32" s="25">
        <v>30000</v>
      </c>
      <c r="AL32" s="22">
        <v>5454</v>
      </c>
      <c r="AM32" s="12">
        <v>1500</v>
      </c>
      <c r="AN32" s="12">
        <f t="shared" si="15"/>
        <v>27.502750275027505</v>
      </c>
      <c r="AO32" s="28">
        <f t="shared" si="8"/>
        <v>5</v>
      </c>
      <c r="AP32" s="25">
        <v>19333</v>
      </c>
      <c r="AQ32" s="22">
        <v>3514</v>
      </c>
      <c r="AR32" s="12">
        <v>2500</v>
      </c>
      <c r="AS32" s="13">
        <f t="shared" si="12"/>
        <v>71.14399544678429</v>
      </c>
      <c r="AT32" s="13">
        <f t="shared" si="10"/>
        <v>12.931257435473025</v>
      </c>
      <c r="AU32" s="25">
        <v>0</v>
      </c>
      <c r="AV32" s="22">
        <v>0</v>
      </c>
      <c r="AW32" s="12">
        <v>0</v>
      </c>
      <c r="AX32" s="13">
        <v>0</v>
      </c>
      <c r="AY32" s="27">
        <v>0</v>
      </c>
      <c r="AZ32" s="25">
        <v>0</v>
      </c>
      <c r="BA32" s="12">
        <v>0</v>
      </c>
      <c r="BB32" s="12">
        <v>0</v>
      </c>
      <c r="BC32" s="12">
        <v>0</v>
      </c>
      <c r="BD32" s="27">
        <v>0</v>
      </c>
      <c r="BE32" s="25">
        <v>0</v>
      </c>
      <c r="BF32" s="22">
        <v>0</v>
      </c>
      <c r="BG32" s="12">
        <v>0</v>
      </c>
      <c r="BH32" s="13">
        <v>0</v>
      </c>
      <c r="BI32" s="13">
        <v>0</v>
      </c>
      <c r="BJ32" s="25">
        <v>0</v>
      </c>
      <c r="BK32" s="22">
        <v>0</v>
      </c>
      <c r="BL32" s="12">
        <v>0</v>
      </c>
      <c r="BM32" s="13">
        <v>0</v>
      </c>
      <c r="BN32" s="27">
        <v>0</v>
      </c>
      <c r="BO32" s="25">
        <v>0</v>
      </c>
      <c r="BP32" s="22">
        <v>0</v>
      </c>
      <c r="BQ32" s="12">
        <v>0</v>
      </c>
      <c r="BR32" s="13">
        <v>0</v>
      </c>
      <c r="BS32" s="13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22">
        <v>4000</v>
      </c>
      <c r="BZ32" s="22">
        <v>726</v>
      </c>
      <c r="CA32" s="12">
        <v>0</v>
      </c>
      <c r="CB32" s="13">
        <v>0</v>
      </c>
      <c r="CC32" s="27">
        <v>0</v>
      </c>
      <c r="CD32" s="22">
        <v>0</v>
      </c>
      <c r="CE32" s="12">
        <v>0</v>
      </c>
      <c r="CF32" s="13">
        <v>0</v>
      </c>
      <c r="CG32" s="25">
        <v>0</v>
      </c>
      <c r="CH32" s="12">
        <v>0</v>
      </c>
      <c r="CI32" s="12">
        <v>0</v>
      </c>
      <c r="CJ32" s="12">
        <v>0</v>
      </c>
      <c r="CK32" s="29">
        <v>0</v>
      </c>
    </row>
    <row r="33" spans="1:89" ht="18.75" customHeight="1">
      <c r="A33" s="11" t="s">
        <v>29</v>
      </c>
      <c r="B33" s="42">
        <f t="shared" si="1"/>
        <v>858721</v>
      </c>
      <c r="C33" s="40">
        <f t="shared" si="2"/>
        <v>128536</v>
      </c>
      <c r="D33" s="12">
        <f t="shared" si="17"/>
        <v>220062.41</v>
      </c>
      <c r="E33" s="13">
        <f t="shared" si="0"/>
        <v>171.2068292151615</v>
      </c>
      <c r="F33" s="16">
        <f t="shared" si="4"/>
        <v>25.626764688414518</v>
      </c>
      <c r="G33" s="18">
        <v>502000</v>
      </c>
      <c r="H33" s="22">
        <v>68267</v>
      </c>
      <c r="I33" s="12">
        <v>80047.22</v>
      </c>
      <c r="J33" s="23">
        <f t="shared" si="5"/>
        <v>117.256097382337</v>
      </c>
      <c r="K33" s="24">
        <f t="shared" si="6"/>
        <v>15.945661354581672</v>
      </c>
      <c r="L33" s="25">
        <v>0</v>
      </c>
      <c r="M33" s="22">
        <v>0</v>
      </c>
      <c r="N33" s="12">
        <v>0</v>
      </c>
      <c r="O33" s="23">
        <v>0</v>
      </c>
      <c r="P33" s="24">
        <v>0</v>
      </c>
      <c r="Q33" s="25">
        <v>0</v>
      </c>
      <c r="R33" s="22">
        <v>0</v>
      </c>
      <c r="S33" s="12">
        <v>0</v>
      </c>
      <c r="T33" s="13">
        <v>0</v>
      </c>
      <c r="U33" s="13">
        <v>0</v>
      </c>
      <c r="V33" s="25">
        <v>15000</v>
      </c>
      <c r="W33" s="22">
        <v>15000</v>
      </c>
      <c r="X33" s="12">
        <v>92795.5</v>
      </c>
      <c r="Y33" s="13">
        <f>X33/W33*100</f>
        <v>618.6366666666667</v>
      </c>
      <c r="Z33" s="17">
        <f t="shared" si="14"/>
        <v>618.6366666666667</v>
      </c>
      <c r="AA33" s="26">
        <v>0</v>
      </c>
      <c r="AB33" s="22">
        <v>0</v>
      </c>
      <c r="AC33" s="12">
        <v>0</v>
      </c>
      <c r="AD33" s="13">
        <v>0</v>
      </c>
      <c r="AE33" s="13">
        <v>0</v>
      </c>
      <c r="AF33" s="25">
        <v>13000</v>
      </c>
      <c r="AG33" s="12">
        <v>4041</v>
      </c>
      <c r="AH33" s="12">
        <v>4041</v>
      </c>
      <c r="AI33" s="12">
        <f t="shared" si="18"/>
        <v>100</v>
      </c>
      <c r="AJ33" s="27">
        <f t="shared" si="9"/>
        <v>31.084615384615383</v>
      </c>
      <c r="AK33" s="25">
        <v>5000</v>
      </c>
      <c r="AL33" s="22">
        <v>3000</v>
      </c>
      <c r="AM33" s="12">
        <v>4450</v>
      </c>
      <c r="AN33" s="12">
        <f t="shared" si="15"/>
        <v>148.33333333333334</v>
      </c>
      <c r="AO33" s="28">
        <f t="shared" si="8"/>
        <v>89</v>
      </c>
      <c r="AP33" s="25">
        <v>207921</v>
      </c>
      <c r="AQ33" s="22">
        <v>35151</v>
      </c>
      <c r="AR33" s="12">
        <v>35151.24</v>
      </c>
      <c r="AS33" s="13">
        <f t="shared" si="12"/>
        <v>100.00068276862677</v>
      </c>
      <c r="AT33" s="13">
        <f t="shared" si="10"/>
        <v>16.906055665372904</v>
      </c>
      <c r="AU33" s="25">
        <v>0</v>
      </c>
      <c r="AV33" s="22">
        <v>0</v>
      </c>
      <c r="AW33" s="12">
        <v>0</v>
      </c>
      <c r="AX33" s="13">
        <v>0</v>
      </c>
      <c r="AY33" s="27">
        <v>0</v>
      </c>
      <c r="AZ33" s="25">
        <v>0</v>
      </c>
      <c r="BA33" s="12">
        <v>0</v>
      </c>
      <c r="BB33" s="12">
        <v>0</v>
      </c>
      <c r="BC33" s="12">
        <v>0</v>
      </c>
      <c r="BD33" s="27">
        <v>0</v>
      </c>
      <c r="BE33" s="25">
        <v>0</v>
      </c>
      <c r="BF33" s="22">
        <v>0</v>
      </c>
      <c r="BG33" s="12">
        <v>0</v>
      </c>
      <c r="BH33" s="13">
        <v>0</v>
      </c>
      <c r="BI33" s="13">
        <v>0</v>
      </c>
      <c r="BJ33" s="25">
        <v>0</v>
      </c>
      <c r="BK33" s="22">
        <v>0</v>
      </c>
      <c r="BL33" s="12">
        <v>0</v>
      </c>
      <c r="BM33" s="13">
        <v>0</v>
      </c>
      <c r="BN33" s="27">
        <v>0</v>
      </c>
      <c r="BO33" s="25">
        <v>0</v>
      </c>
      <c r="BP33" s="22">
        <v>0</v>
      </c>
      <c r="BQ33" s="12">
        <v>0</v>
      </c>
      <c r="BR33" s="13">
        <v>0</v>
      </c>
      <c r="BS33" s="13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22">
        <v>0</v>
      </c>
      <c r="BZ33" s="22">
        <v>0</v>
      </c>
      <c r="CA33" s="12">
        <v>500</v>
      </c>
      <c r="CB33" s="13">
        <v>0</v>
      </c>
      <c r="CC33" s="27">
        <v>0</v>
      </c>
      <c r="CD33" s="22">
        <v>0</v>
      </c>
      <c r="CE33" s="12">
        <v>0</v>
      </c>
      <c r="CF33" s="13">
        <v>0</v>
      </c>
      <c r="CG33" s="25">
        <v>115800</v>
      </c>
      <c r="CH33" s="12">
        <v>3077</v>
      </c>
      <c r="CI33" s="12">
        <v>3077.45</v>
      </c>
      <c r="CJ33" s="12">
        <f>CI33/CH33*100</f>
        <v>100.01462463438413</v>
      </c>
      <c r="CK33" s="29">
        <f t="shared" si="11"/>
        <v>2.6575561312607943</v>
      </c>
    </row>
    <row r="34" spans="1:89" ht="18.75" customHeight="1">
      <c r="A34" s="4" t="s">
        <v>30</v>
      </c>
      <c r="B34" s="42">
        <f t="shared" si="1"/>
        <v>654354</v>
      </c>
      <c r="C34" s="40">
        <f t="shared" si="2"/>
        <v>122925</v>
      </c>
      <c r="D34" s="12">
        <f t="shared" si="17"/>
        <v>154719.90000000002</v>
      </c>
      <c r="E34" s="13">
        <f t="shared" si="0"/>
        <v>125.86528370957903</v>
      </c>
      <c r="F34" s="16">
        <f t="shared" si="4"/>
        <v>23.644678568481282</v>
      </c>
      <c r="G34" s="18">
        <v>465000</v>
      </c>
      <c r="H34" s="22">
        <v>75482</v>
      </c>
      <c r="I34" s="12">
        <v>75655.1</v>
      </c>
      <c r="J34" s="23">
        <f t="shared" si="5"/>
        <v>100.22932619697411</v>
      </c>
      <c r="K34" s="24">
        <f t="shared" si="6"/>
        <v>16.269913978494625</v>
      </c>
      <c r="L34" s="25">
        <v>0</v>
      </c>
      <c r="M34" s="22">
        <v>0</v>
      </c>
      <c r="N34" s="12">
        <v>0</v>
      </c>
      <c r="O34" s="23">
        <v>0</v>
      </c>
      <c r="P34" s="24">
        <v>0</v>
      </c>
      <c r="Q34" s="25">
        <v>0</v>
      </c>
      <c r="R34" s="22">
        <v>0</v>
      </c>
      <c r="S34" s="12">
        <v>0</v>
      </c>
      <c r="T34" s="13">
        <v>0</v>
      </c>
      <c r="U34" s="13">
        <v>0</v>
      </c>
      <c r="V34" s="25">
        <v>0</v>
      </c>
      <c r="W34" s="22">
        <v>0</v>
      </c>
      <c r="X34" s="12">
        <v>5409.5</v>
      </c>
      <c r="Y34" s="13">
        <v>0</v>
      </c>
      <c r="Z34" s="17">
        <v>0</v>
      </c>
      <c r="AA34" s="26">
        <v>0</v>
      </c>
      <c r="AB34" s="22">
        <v>0</v>
      </c>
      <c r="AC34" s="12">
        <v>0</v>
      </c>
      <c r="AD34" s="13">
        <v>0</v>
      </c>
      <c r="AE34" s="13">
        <v>0</v>
      </c>
      <c r="AF34" s="25">
        <v>20000</v>
      </c>
      <c r="AG34" s="12">
        <v>7204</v>
      </c>
      <c r="AH34" s="12">
        <v>7204</v>
      </c>
      <c r="AI34" s="12">
        <f t="shared" si="18"/>
        <v>100</v>
      </c>
      <c r="AJ34" s="27">
        <f t="shared" si="9"/>
        <v>36.02</v>
      </c>
      <c r="AK34" s="25">
        <v>1000</v>
      </c>
      <c r="AL34" s="22">
        <v>1000</v>
      </c>
      <c r="AM34" s="12">
        <v>1200</v>
      </c>
      <c r="AN34" s="12">
        <f t="shared" si="15"/>
        <v>120</v>
      </c>
      <c r="AO34" s="28">
        <f t="shared" si="8"/>
        <v>120</v>
      </c>
      <c r="AP34" s="25">
        <v>96354</v>
      </c>
      <c r="AQ34" s="22">
        <v>19239</v>
      </c>
      <c r="AR34" s="12">
        <v>22597.17</v>
      </c>
      <c r="AS34" s="13">
        <f>AR34/AQ34*100</f>
        <v>117.45501325432714</v>
      </c>
      <c r="AT34" s="13">
        <f t="shared" si="10"/>
        <v>23.452238620088423</v>
      </c>
      <c r="AU34" s="25">
        <v>72000</v>
      </c>
      <c r="AV34" s="22">
        <v>20000</v>
      </c>
      <c r="AW34" s="12">
        <v>20000</v>
      </c>
      <c r="AX34" s="13">
        <f>AW34/AV34*100</f>
        <v>100</v>
      </c>
      <c r="AY34" s="27">
        <f>AW34/AU34*100</f>
        <v>27.77777777777778</v>
      </c>
      <c r="AZ34" s="25">
        <v>0</v>
      </c>
      <c r="BA34" s="12">
        <v>0</v>
      </c>
      <c r="BB34" s="12">
        <v>0</v>
      </c>
      <c r="BC34" s="12">
        <v>0</v>
      </c>
      <c r="BD34" s="27">
        <v>0</v>
      </c>
      <c r="BE34" s="25">
        <v>0</v>
      </c>
      <c r="BF34" s="22">
        <v>0</v>
      </c>
      <c r="BG34" s="12">
        <v>0</v>
      </c>
      <c r="BH34" s="13">
        <v>0</v>
      </c>
      <c r="BI34" s="13">
        <v>0</v>
      </c>
      <c r="BJ34" s="25">
        <v>0</v>
      </c>
      <c r="BK34" s="22">
        <v>0</v>
      </c>
      <c r="BL34" s="12">
        <v>0</v>
      </c>
      <c r="BM34" s="13">
        <v>0</v>
      </c>
      <c r="BN34" s="27">
        <v>0</v>
      </c>
      <c r="BO34" s="25">
        <v>0</v>
      </c>
      <c r="BP34" s="22">
        <v>0</v>
      </c>
      <c r="BQ34" s="12">
        <v>0</v>
      </c>
      <c r="BR34" s="13">
        <v>0</v>
      </c>
      <c r="BS34" s="13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22">
        <v>0</v>
      </c>
      <c r="BZ34" s="22">
        <v>0</v>
      </c>
      <c r="CA34" s="12">
        <v>6459.5</v>
      </c>
      <c r="CB34" s="13">
        <v>0</v>
      </c>
      <c r="CC34" s="27">
        <v>0</v>
      </c>
      <c r="CD34" s="22">
        <v>0</v>
      </c>
      <c r="CE34" s="12">
        <v>0</v>
      </c>
      <c r="CF34" s="13">
        <v>0</v>
      </c>
      <c r="CG34" s="25">
        <v>0</v>
      </c>
      <c r="CH34" s="12">
        <v>0</v>
      </c>
      <c r="CI34" s="12">
        <v>16194.63</v>
      </c>
      <c r="CJ34" s="12">
        <v>0</v>
      </c>
      <c r="CK34" s="29">
        <v>0</v>
      </c>
    </row>
    <row r="35" spans="1:89" ht="18.75" customHeight="1">
      <c r="A35" s="4" t="s">
        <v>31</v>
      </c>
      <c r="B35" s="42">
        <f t="shared" si="1"/>
        <v>541000</v>
      </c>
      <c r="C35" s="40">
        <f t="shared" si="2"/>
        <v>105999</v>
      </c>
      <c r="D35" s="12">
        <f t="shared" si="17"/>
        <v>106761.58</v>
      </c>
      <c r="E35" s="13">
        <f t="shared" si="0"/>
        <v>100.7194218813385</v>
      </c>
      <c r="F35" s="16">
        <f t="shared" si="4"/>
        <v>19.734118299445473</v>
      </c>
      <c r="G35" s="18">
        <v>247000</v>
      </c>
      <c r="H35" s="22">
        <v>38287</v>
      </c>
      <c r="I35" s="12">
        <v>38010.58</v>
      </c>
      <c r="J35" s="23">
        <f t="shared" si="5"/>
        <v>99.2780317078904</v>
      </c>
      <c r="K35" s="24">
        <f t="shared" si="6"/>
        <v>15.3888987854251</v>
      </c>
      <c r="L35" s="25">
        <v>0</v>
      </c>
      <c r="M35" s="22">
        <v>0</v>
      </c>
      <c r="N35" s="12">
        <v>0</v>
      </c>
      <c r="O35" s="23">
        <v>0</v>
      </c>
      <c r="P35" s="24">
        <v>0</v>
      </c>
      <c r="Q35" s="25">
        <v>0</v>
      </c>
      <c r="R35" s="22">
        <v>0</v>
      </c>
      <c r="S35" s="12">
        <v>0</v>
      </c>
      <c r="T35" s="13">
        <v>0</v>
      </c>
      <c r="U35" s="13">
        <v>0</v>
      </c>
      <c r="V35" s="25">
        <v>193000</v>
      </c>
      <c r="W35" s="22">
        <v>45012</v>
      </c>
      <c r="X35" s="12">
        <v>45050</v>
      </c>
      <c r="Y35" s="13">
        <f>X35/W35*100</f>
        <v>100.08442193192926</v>
      </c>
      <c r="Z35" s="17">
        <f t="shared" si="14"/>
        <v>23.3419689119171</v>
      </c>
      <c r="AA35" s="26">
        <v>0</v>
      </c>
      <c r="AB35" s="22">
        <v>0</v>
      </c>
      <c r="AC35" s="12">
        <v>0</v>
      </c>
      <c r="AD35" s="13">
        <v>0</v>
      </c>
      <c r="AE35" s="13">
        <v>0</v>
      </c>
      <c r="AF35" s="25">
        <v>10000</v>
      </c>
      <c r="AG35" s="12">
        <v>2100</v>
      </c>
      <c r="AH35" s="12">
        <v>2011</v>
      </c>
      <c r="AI35" s="12">
        <f t="shared" si="18"/>
        <v>95.76190476190476</v>
      </c>
      <c r="AJ35" s="27">
        <f t="shared" si="9"/>
        <v>20.11</v>
      </c>
      <c r="AK35" s="25">
        <v>0</v>
      </c>
      <c r="AL35" s="22">
        <v>0</v>
      </c>
      <c r="AM35" s="12">
        <v>0</v>
      </c>
      <c r="AN35" s="12">
        <v>0</v>
      </c>
      <c r="AO35" s="28">
        <v>0</v>
      </c>
      <c r="AP35" s="25">
        <v>0</v>
      </c>
      <c r="AQ35" s="22">
        <v>0</v>
      </c>
      <c r="AR35" s="12">
        <v>0</v>
      </c>
      <c r="AS35" s="13">
        <v>0</v>
      </c>
      <c r="AT35" s="13">
        <v>0</v>
      </c>
      <c r="AU35" s="25">
        <v>0</v>
      </c>
      <c r="AV35" s="22">
        <v>0</v>
      </c>
      <c r="AW35" s="12">
        <v>0</v>
      </c>
      <c r="AX35" s="13">
        <v>0</v>
      </c>
      <c r="AY35" s="27">
        <v>0</v>
      </c>
      <c r="AZ35" s="25">
        <v>0</v>
      </c>
      <c r="BA35" s="12">
        <v>0</v>
      </c>
      <c r="BB35" s="12">
        <v>0</v>
      </c>
      <c r="BC35" s="12">
        <v>0</v>
      </c>
      <c r="BD35" s="27">
        <v>0</v>
      </c>
      <c r="BE35" s="25">
        <v>0</v>
      </c>
      <c r="BF35" s="22">
        <v>0</v>
      </c>
      <c r="BG35" s="12">
        <v>0</v>
      </c>
      <c r="BH35" s="13">
        <v>0</v>
      </c>
      <c r="BI35" s="13">
        <v>0</v>
      </c>
      <c r="BJ35" s="25">
        <v>0</v>
      </c>
      <c r="BK35" s="22">
        <v>0</v>
      </c>
      <c r="BL35" s="12">
        <v>0</v>
      </c>
      <c r="BM35" s="13">
        <v>0</v>
      </c>
      <c r="BN35" s="27">
        <v>0</v>
      </c>
      <c r="BO35" s="25">
        <v>0</v>
      </c>
      <c r="BP35" s="22">
        <v>0</v>
      </c>
      <c r="BQ35" s="12">
        <v>0</v>
      </c>
      <c r="BR35" s="13">
        <v>0</v>
      </c>
      <c r="BS35" s="13">
        <v>0</v>
      </c>
      <c r="BT35" s="12">
        <v>0</v>
      </c>
      <c r="BU35" s="12">
        <v>0</v>
      </c>
      <c r="BV35" s="12">
        <v>0</v>
      </c>
      <c r="BW35" s="12">
        <v>0</v>
      </c>
      <c r="BX35" s="12">
        <v>0</v>
      </c>
      <c r="BY35" s="22">
        <v>0</v>
      </c>
      <c r="BZ35" s="22">
        <v>0</v>
      </c>
      <c r="CA35" s="12">
        <v>1000</v>
      </c>
      <c r="CB35" s="13">
        <v>0</v>
      </c>
      <c r="CC35" s="27">
        <v>0</v>
      </c>
      <c r="CD35" s="22">
        <v>0</v>
      </c>
      <c r="CE35" s="12">
        <v>0</v>
      </c>
      <c r="CF35" s="13">
        <v>0</v>
      </c>
      <c r="CG35" s="25">
        <v>91000</v>
      </c>
      <c r="CH35" s="12">
        <v>20600</v>
      </c>
      <c r="CI35" s="12">
        <v>20690</v>
      </c>
      <c r="CJ35" s="12">
        <f>CI35/CH35*100</f>
        <v>100.4368932038835</v>
      </c>
      <c r="CK35" s="29">
        <f t="shared" si="11"/>
        <v>22.736263736263737</v>
      </c>
    </row>
    <row r="36" spans="1:89" ht="39" customHeight="1">
      <c r="A36" s="8" t="s">
        <v>32</v>
      </c>
      <c r="B36" s="39">
        <f>SUM(B8:B35)</f>
        <v>40900723</v>
      </c>
      <c r="C36" s="39">
        <f>SUM(C8:C35)</f>
        <v>7562029</v>
      </c>
      <c r="D36" s="39">
        <f>SUM(D8:D35)</f>
        <v>9304477.660000002</v>
      </c>
      <c r="E36" s="21">
        <f t="shared" si="0"/>
        <v>123.04207852151852</v>
      </c>
      <c r="F36" s="30">
        <f t="shared" si="4"/>
        <v>22.74893199320707</v>
      </c>
      <c r="G36" s="31">
        <f>SUM(G8:G35)</f>
        <v>22957000</v>
      </c>
      <c r="H36" s="20">
        <f>SUM(H8:H35)</f>
        <v>3807045</v>
      </c>
      <c r="I36" s="19">
        <f>SUM(I8:I35)</f>
        <v>3697994.2200000007</v>
      </c>
      <c r="J36" s="32">
        <f t="shared" si="5"/>
        <v>97.13555316525023</v>
      </c>
      <c r="K36" s="33">
        <f t="shared" si="6"/>
        <v>16.108351352528643</v>
      </c>
      <c r="L36" s="34">
        <f>SUM(L8:L35)</f>
        <v>0</v>
      </c>
      <c r="M36" s="20">
        <f>SUM(M8:M35)</f>
        <v>0</v>
      </c>
      <c r="N36" s="34">
        <f>SUM(N8:N35)</f>
        <v>0</v>
      </c>
      <c r="O36" s="32">
        <v>0</v>
      </c>
      <c r="P36" s="33">
        <v>0</v>
      </c>
      <c r="Q36" s="34">
        <f>SUM(Q8:Q35)</f>
        <v>0</v>
      </c>
      <c r="R36" s="20">
        <f>SUM(R8:R35)</f>
        <v>0</v>
      </c>
      <c r="S36" s="19">
        <f>SUM(S8:S35)</f>
        <v>0</v>
      </c>
      <c r="T36" s="21">
        <v>0</v>
      </c>
      <c r="U36" s="21">
        <v>0</v>
      </c>
      <c r="V36" s="34">
        <f>SUM(V8:V35)</f>
        <v>859000</v>
      </c>
      <c r="W36" s="20">
        <f>SUM(W8:W35)</f>
        <v>315450</v>
      </c>
      <c r="X36" s="19">
        <f>SUM(X8:X35)</f>
        <v>1073168.57</v>
      </c>
      <c r="Y36" s="21">
        <f>X36/W36*100</f>
        <v>340.202431447139</v>
      </c>
      <c r="Z36" s="35">
        <f t="shared" si="14"/>
        <v>124.93231315483119</v>
      </c>
      <c r="AA36" s="34">
        <f>SUM(AA8:AA35)</f>
        <v>0</v>
      </c>
      <c r="AB36" s="20">
        <f>SUM(AB8:AB35)</f>
        <v>0</v>
      </c>
      <c r="AC36" s="19">
        <f>SUM(AC8:AC35)</f>
        <v>0</v>
      </c>
      <c r="AD36" s="21">
        <v>0</v>
      </c>
      <c r="AE36" s="21">
        <v>0</v>
      </c>
      <c r="AF36" s="34">
        <f>SUM(AF8:AF35)</f>
        <v>2797000</v>
      </c>
      <c r="AG36" s="19">
        <f>SUM(AG8:AG35)</f>
        <v>464940</v>
      </c>
      <c r="AH36" s="19">
        <f>SUM(AH8:AH35)</f>
        <v>526808.31</v>
      </c>
      <c r="AI36" s="19">
        <f>AH36/AG36*100</f>
        <v>113.30672990063235</v>
      </c>
      <c r="AJ36" s="36">
        <f t="shared" si="9"/>
        <v>18.834762602788704</v>
      </c>
      <c r="AK36" s="34">
        <f>SUM(AK8:AK35)</f>
        <v>181800</v>
      </c>
      <c r="AL36" s="20">
        <f>SUM(AL8:AL35)</f>
        <v>59608</v>
      </c>
      <c r="AM36" s="19">
        <f>SUM(AM8:AM35)</f>
        <v>97200</v>
      </c>
      <c r="AN36" s="19">
        <f>AM36/AL36*100</f>
        <v>163.06536035431486</v>
      </c>
      <c r="AO36" s="37">
        <f t="shared" si="8"/>
        <v>53.46534653465347</v>
      </c>
      <c r="AP36" s="34">
        <f>SUM(AP8:AP35)</f>
        <v>8539846</v>
      </c>
      <c r="AQ36" s="20">
        <f>SUM(AQ8:AQ35)</f>
        <v>1693203</v>
      </c>
      <c r="AR36" s="19">
        <f>SUM(AR8:AR35)</f>
        <v>1913290.9400000002</v>
      </c>
      <c r="AS36" s="21">
        <f t="shared" si="12"/>
        <v>112.99831975256365</v>
      </c>
      <c r="AT36" s="21">
        <f t="shared" si="10"/>
        <v>22.404279187235932</v>
      </c>
      <c r="AU36" s="34">
        <f>SUM(AU8:AU35)</f>
        <v>847542</v>
      </c>
      <c r="AV36" s="20">
        <f>SUM(AV8:AV35)</f>
        <v>193469</v>
      </c>
      <c r="AW36" s="19">
        <f>SUM(AW8:AW35)</f>
        <v>218869.57</v>
      </c>
      <c r="AX36" s="21">
        <f>AW36/AV36*100</f>
        <v>113.12901291679805</v>
      </c>
      <c r="AY36" s="36">
        <f>AW36/AU36*100</f>
        <v>25.824038218754943</v>
      </c>
      <c r="AZ36" s="34">
        <f>SUM(AZ8:AZ35)</f>
        <v>57886</v>
      </c>
      <c r="BA36" s="34">
        <f>SUM(BA8:BA35)</f>
        <v>5600</v>
      </c>
      <c r="BB36" s="34">
        <f>SUM(BB8:BB35)</f>
        <v>13384.689999999999</v>
      </c>
      <c r="BC36" s="19">
        <f>BB36/BA36*100</f>
        <v>239.0123214285714</v>
      </c>
      <c r="BD36" s="36">
        <f>BB36/AZ36*100</f>
        <v>23.122499395363295</v>
      </c>
      <c r="BE36" s="34">
        <f>SUM(BE8:BE35)</f>
        <v>75000</v>
      </c>
      <c r="BF36" s="20">
        <f>SUM(BF8:BF35)</f>
        <v>0</v>
      </c>
      <c r="BG36" s="19">
        <f>SUM(BG8:BG35)</f>
        <v>0</v>
      </c>
      <c r="BH36" s="21">
        <v>0</v>
      </c>
      <c r="BI36" s="21">
        <f>BG36/BE36*100</f>
        <v>0</v>
      </c>
      <c r="BJ36" s="34">
        <f>SUM(BJ8:BJ35)</f>
        <v>0</v>
      </c>
      <c r="BK36" s="20">
        <f>SUM(BK8:BK35)</f>
        <v>0</v>
      </c>
      <c r="BL36" s="19">
        <f>SUM(BL8:BL35)</f>
        <v>0</v>
      </c>
      <c r="BM36" s="21">
        <v>0</v>
      </c>
      <c r="BN36" s="36">
        <v>0</v>
      </c>
      <c r="BO36" s="34">
        <f>SUM(BO8:BO35)</f>
        <v>10504</v>
      </c>
      <c r="BP36" s="20">
        <f>SUM(BP8:BP35)</f>
        <v>1750</v>
      </c>
      <c r="BQ36" s="19">
        <f>SUM(BQ8:BQ35)</f>
        <v>7242.93</v>
      </c>
      <c r="BR36" s="21">
        <f>BQ36/BP36*100</f>
        <v>413.88171428571434</v>
      </c>
      <c r="BS36" s="21">
        <f>BQ36/BO36*100</f>
        <v>68.95401751713634</v>
      </c>
      <c r="BT36" s="19">
        <f>SUM(BT8:BT35)</f>
        <v>0</v>
      </c>
      <c r="BU36" s="19">
        <f>SUM(BU8:BU35)</f>
        <v>0</v>
      </c>
      <c r="BV36" s="19">
        <f>SUM(BV8:BV35)</f>
        <v>275825</v>
      </c>
      <c r="BW36" s="12">
        <v>0</v>
      </c>
      <c r="BX36" s="12">
        <v>0</v>
      </c>
      <c r="BY36" s="20">
        <f>SUM(BY8:BY35)</f>
        <v>24500</v>
      </c>
      <c r="BZ36" s="20">
        <f>SUM(BZ8:BZ35)</f>
        <v>810</v>
      </c>
      <c r="CA36" s="19">
        <f>SUM(CA8:CA35)</f>
        <v>18959.5</v>
      </c>
      <c r="CB36" s="21">
        <v>0</v>
      </c>
      <c r="CC36" s="36">
        <f>SUM(CA36/BY36*100)</f>
        <v>77.38571428571429</v>
      </c>
      <c r="CD36" s="20">
        <f>SUM(CD8:CD35)</f>
        <v>0</v>
      </c>
      <c r="CE36" s="19">
        <f>SUM(CE8:CE35)</f>
        <v>-72837.88</v>
      </c>
      <c r="CF36" s="21">
        <v>0</v>
      </c>
      <c r="CG36" s="34">
        <f>SUM(CG8:CG35)</f>
        <v>4550645</v>
      </c>
      <c r="CH36" s="19">
        <f>SUM(CH8:CH35)</f>
        <v>1020154</v>
      </c>
      <c r="CI36" s="19">
        <f>SUM(CI8:CI35)</f>
        <v>1534571.8099999998</v>
      </c>
      <c r="CJ36" s="19">
        <f>CI36/CH36*100</f>
        <v>150.42550536487627</v>
      </c>
      <c r="CK36" s="36">
        <f t="shared" si="11"/>
        <v>33.72207258531483</v>
      </c>
    </row>
    <row r="37" spans="1:89" ht="27.75" customHeight="1">
      <c r="A37" s="8" t="s">
        <v>0</v>
      </c>
      <c r="B37" s="39">
        <f>B36+B7</f>
        <v>286941104.7</v>
      </c>
      <c r="C37" s="39">
        <f>C36+C7</f>
        <v>48938532.11</v>
      </c>
      <c r="D37" s="39">
        <f>D36+D7</f>
        <v>51483877.650000006</v>
      </c>
      <c r="E37" s="21">
        <f t="shared" si="0"/>
        <v>105.20110724669631</v>
      </c>
      <c r="F37" s="30">
        <f t="shared" si="4"/>
        <v>17.942315271918588</v>
      </c>
      <c r="G37" s="31">
        <f>G36+G7</f>
        <v>236841800</v>
      </c>
      <c r="H37" s="20">
        <f>H36+H7</f>
        <v>37086335</v>
      </c>
      <c r="I37" s="19">
        <f>I36+I7</f>
        <v>36977285.18</v>
      </c>
      <c r="J37" s="32">
        <f t="shared" si="5"/>
        <v>99.70595687063712</v>
      </c>
      <c r="K37" s="33">
        <f t="shared" si="6"/>
        <v>15.612651643417674</v>
      </c>
      <c r="L37" s="34">
        <f>L36+L7</f>
        <v>15229933.7</v>
      </c>
      <c r="M37" s="20">
        <f>M36+M7</f>
        <v>3773448.11</v>
      </c>
      <c r="N37" s="34">
        <f>N36+N7</f>
        <v>3609454.62</v>
      </c>
      <c r="O37" s="32">
        <f>N37/M37*100</f>
        <v>95.65401496934855</v>
      </c>
      <c r="P37" s="33">
        <f>N37/L37*100</f>
        <v>23.699739546469598</v>
      </c>
      <c r="Q37" s="34">
        <f>Q36+Q7</f>
        <v>6590000</v>
      </c>
      <c r="R37" s="20">
        <f>R36+R7</f>
        <v>1407760</v>
      </c>
      <c r="S37" s="19">
        <f>S36+S7</f>
        <v>1407766.92</v>
      </c>
      <c r="T37" s="21">
        <f>S37/R37*100</f>
        <v>100.00049156106155</v>
      </c>
      <c r="U37" s="21">
        <f>S37/Q37*100</f>
        <v>21.362168740515934</v>
      </c>
      <c r="V37" s="34">
        <f>V36+V7</f>
        <v>1718000</v>
      </c>
      <c r="W37" s="20">
        <f>W36+W7</f>
        <v>965450</v>
      </c>
      <c r="X37" s="19">
        <f>X36+X7</f>
        <v>2146337.13</v>
      </c>
      <c r="Y37" s="21">
        <f>X37/W37*100</f>
        <v>222.31468537987467</v>
      </c>
      <c r="Z37" s="35">
        <f t="shared" si="14"/>
        <v>124.932312572759</v>
      </c>
      <c r="AA37" s="38">
        <f>AA36+AA7</f>
        <v>5200000</v>
      </c>
      <c r="AB37" s="20">
        <f>AB36+AB7</f>
        <v>1409673</v>
      </c>
      <c r="AC37" s="19">
        <f>AC36+AC7</f>
        <v>1422340.36</v>
      </c>
      <c r="AD37" s="21">
        <f>AC37/AB37*100</f>
        <v>100.89860272559665</v>
      </c>
      <c r="AE37" s="21">
        <f>AC37/AA37*100</f>
        <v>27.352699230769232</v>
      </c>
      <c r="AF37" s="34">
        <f>AF36+AF7</f>
        <v>2797000</v>
      </c>
      <c r="AG37" s="19">
        <f>AG36+AG7</f>
        <v>464940</v>
      </c>
      <c r="AH37" s="19">
        <f>AH36+AH7</f>
        <v>526808.31</v>
      </c>
      <c r="AI37" s="19">
        <f>AH37/AG37*100</f>
        <v>113.30672990063235</v>
      </c>
      <c r="AJ37" s="36">
        <f t="shared" si="9"/>
        <v>18.834762602788704</v>
      </c>
      <c r="AK37" s="34">
        <f>AK36+AK7</f>
        <v>681800</v>
      </c>
      <c r="AL37" s="20">
        <f>AL36+AL7</f>
        <v>59608</v>
      </c>
      <c r="AM37" s="19">
        <f>AM36+AM7</f>
        <v>93930</v>
      </c>
      <c r="AN37" s="19">
        <f>AM37/AL37*100</f>
        <v>157.57951952758017</v>
      </c>
      <c r="AO37" s="37">
        <f t="shared" si="8"/>
        <v>13.776767380463479</v>
      </c>
      <c r="AP37" s="34">
        <f>AP36+AP7</f>
        <v>8539846</v>
      </c>
      <c r="AQ37" s="20">
        <f>AQ36+AQ7</f>
        <v>1693203</v>
      </c>
      <c r="AR37" s="19">
        <f>AR36+AR7</f>
        <v>1924798.1</v>
      </c>
      <c r="AS37" s="21">
        <f t="shared" si="12"/>
        <v>113.67792875396512</v>
      </c>
      <c r="AT37" s="21">
        <f t="shared" si="10"/>
        <v>22.539025879389396</v>
      </c>
      <c r="AU37" s="34">
        <f>AU36+AU7</f>
        <v>1470390</v>
      </c>
      <c r="AV37" s="20">
        <f>AV36+AV7</f>
        <v>349181</v>
      </c>
      <c r="AW37" s="19">
        <f>AW36+AW7</f>
        <v>374583.57</v>
      </c>
      <c r="AX37" s="21">
        <f>AW37/AV37*100</f>
        <v>107.27490040981611</v>
      </c>
      <c r="AY37" s="36">
        <f>AW37/AU37*100</f>
        <v>25.47511680574541</v>
      </c>
      <c r="AZ37" s="34">
        <f>AZ36+AZ7</f>
        <v>57886</v>
      </c>
      <c r="BA37" s="34">
        <f>BA36+BA7</f>
        <v>5600</v>
      </c>
      <c r="BB37" s="34">
        <f>BB36+BB7</f>
        <v>13384.689999999999</v>
      </c>
      <c r="BC37" s="19">
        <f>BB37/BA37*100</f>
        <v>239.0123214285714</v>
      </c>
      <c r="BD37" s="36">
        <f>BB37/AZ37*100</f>
        <v>23.122499395363295</v>
      </c>
      <c r="BE37" s="34">
        <f>BE36+BE7</f>
        <v>169418</v>
      </c>
      <c r="BF37" s="20">
        <f>BF36+BF7</f>
        <v>0</v>
      </c>
      <c r="BG37" s="19">
        <f>BG36+BG7</f>
        <v>21102.25</v>
      </c>
      <c r="BH37" s="21">
        <v>0</v>
      </c>
      <c r="BI37" s="21">
        <f>BG37/BE37*100</f>
        <v>12.455730796019312</v>
      </c>
      <c r="BJ37" s="34">
        <f>BJ36+BJ7</f>
        <v>1200000</v>
      </c>
      <c r="BK37" s="20">
        <f>BK36+BK7</f>
        <v>288240</v>
      </c>
      <c r="BL37" s="19">
        <f>BL36+BL7</f>
        <v>364125.52</v>
      </c>
      <c r="BM37" s="21">
        <f>BL37/BK37*100</f>
        <v>126.32719955592562</v>
      </c>
      <c r="BN37" s="36">
        <f>BL37/BJ37*100</f>
        <v>30.343793333333334</v>
      </c>
      <c r="BO37" s="34">
        <f>BO36+BO7</f>
        <v>735789</v>
      </c>
      <c r="BP37" s="20">
        <f>BP36+BP7</f>
        <v>180050</v>
      </c>
      <c r="BQ37" s="19">
        <f>BQ36+BQ7</f>
        <v>263775.7</v>
      </c>
      <c r="BR37" s="21">
        <f>BQ37/BP37*100</f>
        <v>146.5013607331297</v>
      </c>
      <c r="BS37" s="21">
        <f>BQ37/BO37*100</f>
        <v>35.84936714193879</v>
      </c>
      <c r="BT37" s="19">
        <f>BT36+BT7</f>
        <v>0</v>
      </c>
      <c r="BU37" s="19">
        <f>BU36+BU7</f>
        <v>0</v>
      </c>
      <c r="BV37" s="19">
        <f>BV36+BV7</f>
        <v>275825</v>
      </c>
      <c r="BW37" s="12">
        <v>0</v>
      </c>
      <c r="BX37" s="12">
        <v>0</v>
      </c>
      <c r="BY37" s="20">
        <f>BY36+BY7</f>
        <v>1158597</v>
      </c>
      <c r="BZ37" s="20">
        <f>BZ36+BZ7</f>
        <v>234890</v>
      </c>
      <c r="CA37" s="19">
        <f>CA36+CA7</f>
        <v>600626.37</v>
      </c>
      <c r="CB37" s="21">
        <f>CA37/BZ37*100</f>
        <v>255.70538124228364</v>
      </c>
      <c r="CC37" s="36">
        <f>CA37/BY37*100</f>
        <v>51.840835942092035</v>
      </c>
      <c r="CD37" s="20">
        <f>CD36+CD7</f>
        <v>0</v>
      </c>
      <c r="CE37" s="19">
        <f>CE36+CE7</f>
        <v>-72837.88</v>
      </c>
      <c r="CF37" s="21">
        <v>0</v>
      </c>
      <c r="CG37" s="34">
        <f>CG36+CG7</f>
        <v>4550645</v>
      </c>
      <c r="CH37" s="19">
        <f>CH36+CH7</f>
        <v>1020154</v>
      </c>
      <c r="CI37" s="19">
        <f>CI36+CI7</f>
        <v>1534571.8099999998</v>
      </c>
      <c r="CJ37" s="19">
        <f>CI37/CH37*100</f>
        <v>150.42550536487627</v>
      </c>
      <c r="CK37" s="36">
        <f t="shared" si="11"/>
        <v>33.72207258531483</v>
      </c>
    </row>
    <row r="38" spans="1:3" ht="23.25" customHeight="1">
      <c r="A38" s="5"/>
      <c r="B38" s="5"/>
      <c r="C38" s="5"/>
    </row>
    <row r="39" spans="1:3" s="2" customFormat="1" ht="21" customHeight="1">
      <c r="A39" s="9"/>
      <c r="B39" s="9"/>
      <c r="C39" s="9"/>
    </row>
    <row r="40" spans="1:3" ht="20.25" customHeight="1">
      <c r="A40" s="6"/>
      <c r="B40" s="6"/>
      <c r="C40" s="6"/>
    </row>
  </sheetData>
  <sheetProtection/>
  <mergeCells count="107">
    <mergeCell ref="BE4:BE5"/>
    <mergeCell ref="H4:H5"/>
    <mergeCell ref="I4:I5"/>
    <mergeCell ref="BU4:BU5"/>
    <mergeCell ref="AZ3:BD3"/>
    <mergeCell ref="AZ4:AZ5"/>
    <mergeCell ref="BA4:BA5"/>
    <mergeCell ref="BB4:BB5"/>
    <mergeCell ref="BD4:BD5"/>
    <mergeCell ref="BC4:BC5"/>
    <mergeCell ref="BJ3:BN3"/>
    <mergeCell ref="A1:C1"/>
    <mergeCell ref="A3:A5"/>
    <mergeCell ref="B3:B5"/>
    <mergeCell ref="C3:C5"/>
    <mergeCell ref="D3:D5"/>
    <mergeCell ref="E3:E5"/>
    <mergeCell ref="AU3:AY3"/>
    <mergeCell ref="BE3:BI3"/>
    <mergeCell ref="F3:F5"/>
    <mergeCell ref="V3:Z3"/>
    <mergeCell ref="G3:K3"/>
    <mergeCell ref="P4:P5"/>
    <mergeCell ref="L4:L5"/>
    <mergeCell ref="L3:P3"/>
    <mergeCell ref="M4:M5"/>
    <mergeCell ref="N4:N5"/>
    <mergeCell ref="O4:O5"/>
    <mergeCell ref="R4:R5"/>
    <mergeCell ref="S4:S5"/>
    <mergeCell ref="AN4:AN5"/>
    <mergeCell ref="AK3:AO3"/>
    <mergeCell ref="AA3:AE3"/>
    <mergeCell ref="CG4:CG5"/>
    <mergeCell ref="CK4:CK5"/>
    <mergeCell ref="CG3:CK3"/>
    <mergeCell ref="BL4:BL5"/>
    <mergeCell ref="BM4:BM5"/>
    <mergeCell ref="BO4:BO5"/>
    <mergeCell ref="BP4:BP5"/>
    <mergeCell ref="AK4:AK5"/>
    <mergeCell ref="T4:T5"/>
    <mergeCell ref="Q4:Q5"/>
    <mergeCell ref="U4:U5"/>
    <mergeCell ref="W4:W5"/>
    <mergeCell ref="X4:X5"/>
    <mergeCell ref="Y4:Y5"/>
    <mergeCell ref="AB4:AB5"/>
    <mergeCell ref="AM4:AM5"/>
    <mergeCell ref="AQ4:AQ5"/>
    <mergeCell ref="AJ4:AJ5"/>
    <mergeCell ref="AF3:AJ3"/>
    <mergeCell ref="AH4:AH5"/>
    <mergeCell ref="AI4:AI5"/>
    <mergeCell ref="AL4:AL5"/>
    <mergeCell ref="AP3:AT3"/>
    <mergeCell ref="AP4:AP5"/>
    <mergeCell ref="AR4:AR5"/>
    <mergeCell ref="AX4:AX5"/>
    <mergeCell ref="BF4:BF5"/>
    <mergeCell ref="AT4:AT5"/>
    <mergeCell ref="AU4:AU5"/>
    <mergeCell ref="AY4:AY5"/>
    <mergeCell ref="AC4:AC5"/>
    <mergeCell ref="AD4:AD5"/>
    <mergeCell ref="AF4:AF5"/>
    <mergeCell ref="AG4:AG5"/>
    <mergeCell ref="AE4:AE5"/>
    <mergeCell ref="CD3:CF3"/>
    <mergeCell ref="CC4:CC5"/>
    <mergeCell ref="BG4:BG5"/>
    <mergeCell ref="BH4:BH5"/>
    <mergeCell ref="BK4:BK5"/>
    <mergeCell ref="BI4:BI5"/>
    <mergeCell ref="BN4:BN5"/>
    <mergeCell ref="BJ4:BJ5"/>
    <mergeCell ref="BX4:BX5"/>
    <mergeCell ref="BV4:BV5"/>
    <mergeCell ref="BR4:BR5"/>
    <mergeCell ref="BZ4:BZ5"/>
    <mergeCell ref="CA4:CA5"/>
    <mergeCell ref="CB4:CB5"/>
    <mergeCell ref="BT3:BX3"/>
    <mergeCell ref="BT4:BT5"/>
    <mergeCell ref="BY4:BY5"/>
    <mergeCell ref="BW4:BW5"/>
    <mergeCell ref="BO3:BS3"/>
    <mergeCell ref="G4:G5"/>
    <mergeCell ref="K4:K5"/>
    <mergeCell ref="Z4:Z5"/>
    <mergeCell ref="V4:V5"/>
    <mergeCell ref="AA4:AA5"/>
    <mergeCell ref="CD4:CD5"/>
    <mergeCell ref="BS4:BS5"/>
    <mergeCell ref="AS4:AS5"/>
    <mergeCell ref="AV4:AV5"/>
    <mergeCell ref="AW4:AW5"/>
    <mergeCell ref="Q3:U3"/>
    <mergeCell ref="J4:J5"/>
    <mergeCell ref="AO4:AO5"/>
    <mergeCell ref="CJ4:CJ5"/>
    <mergeCell ref="CE4:CE5"/>
    <mergeCell ref="CF4:CF5"/>
    <mergeCell ref="CH4:CH5"/>
    <mergeCell ref="CI4:CI5"/>
    <mergeCell ref="BY3:CC3"/>
    <mergeCell ref="BQ4:BQ5"/>
  </mergeCells>
  <printOptions horizontalCentered="1"/>
  <pageMargins left="0.31496062992125984" right="0.1968503937007874" top="1.141732283464567" bottom="0.31496062992125984" header="0.2362204724409449" footer="0.31496062992125984"/>
  <pageSetup fitToWidth="0" fitToHeight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</cp:lastModifiedBy>
  <cp:lastPrinted>2018-04-02T13:40:09Z</cp:lastPrinted>
  <dcterms:created xsi:type="dcterms:W3CDTF">1996-10-08T23:32:33Z</dcterms:created>
  <dcterms:modified xsi:type="dcterms:W3CDTF">2018-05-14T12:06:36Z</dcterms:modified>
  <cp:category/>
  <cp:version/>
  <cp:contentType/>
  <cp:contentStatus/>
</cp:coreProperties>
</file>